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Dg_C\Dc\BDLA\Commun\6-Organisation et fonctionnement des services\61-Collection\Politique documentaire\STATS\Stats réseau 2019\"/>
    </mc:Choice>
  </mc:AlternateContent>
  <xr:revisionPtr revIDLastSave="0" documentId="13_ncr:1_{CCBDCF4E-6D47-4022-BC1E-950EAD8C9A33}" xr6:coauthVersionLast="41" xr6:coauthVersionMax="41" xr10:uidLastSave="{00000000-0000-0000-0000-000000000000}"/>
  <bookViews>
    <workbookView xWindow="-120" yWindow="-120" windowWidth="25440" windowHeight="15540" xr2:uid="{81CE2993-F8A2-4777-8E92-BBAEDC3A7D5F}"/>
  </bookViews>
  <sheets>
    <sheet name="mode d'emploi" sheetId="2" r:id="rId1"/>
    <sheet name="Synthèse 2019" sheetId="1" r:id="rId2"/>
  </sheets>
  <definedNames>
    <definedName name="_xlnm._FilterDatabase" localSheetId="1" hidden="1">'Synthèse 2019'!$A$2:$BC$227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226" i="1" l="1"/>
  <c r="AY226" i="1"/>
  <c r="AQ226" i="1"/>
  <c r="AP226" i="1"/>
  <c r="AM226" i="1"/>
  <c r="AK226" i="1"/>
  <c r="AF226" i="1"/>
  <c r="AE226" i="1"/>
  <c r="AB226" i="1"/>
  <c r="S226" i="1"/>
  <c r="BA225" i="1"/>
  <c r="AY225" i="1"/>
  <c r="AP225" i="1"/>
  <c r="AM225" i="1"/>
  <c r="AK225" i="1"/>
  <c r="AF225" i="1"/>
  <c r="AE225" i="1"/>
  <c r="AB225" i="1"/>
  <c r="AQ225" i="1" s="1"/>
  <c r="S225" i="1"/>
  <c r="BA224" i="1"/>
  <c r="AY224" i="1"/>
  <c r="AQ224" i="1"/>
  <c r="AP224" i="1"/>
  <c r="AM224" i="1"/>
  <c r="AK224" i="1"/>
  <c r="AF224" i="1"/>
  <c r="AE224" i="1"/>
  <c r="AB224" i="1"/>
  <c r="S224" i="1"/>
  <c r="BA223" i="1"/>
  <c r="AY223" i="1"/>
  <c r="AP223" i="1"/>
  <c r="AM223" i="1"/>
  <c r="AK223" i="1"/>
  <c r="AF223" i="1"/>
  <c r="AE223" i="1"/>
  <c r="AB223" i="1"/>
  <c r="AQ223" i="1" s="1"/>
  <c r="S223" i="1"/>
  <c r="BA222" i="1"/>
  <c r="AY222" i="1"/>
  <c r="AQ222" i="1"/>
  <c r="AP222" i="1"/>
  <c r="AM222" i="1"/>
  <c r="AK222" i="1"/>
  <c r="AF222" i="1"/>
  <c r="AE222" i="1"/>
  <c r="AB222" i="1"/>
  <c r="S222" i="1"/>
  <c r="BA221" i="1"/>
  <c r="AY221" i="1"/>
  <c r="AP221" i="1"/>
  <c r="AM221" i="1"/>
  <c r="AK221" i="1"/>
  <c r="AF221" i="1"/>
  <c r="AE221" i="1"/>
  <c r="AB221" i="1"/>
  <c r="AQ221" i="1" s="1"/>
  <c r="S221" i="1"/>
  <c r="BA220" i="1"/>
  <c r="AY220" i="1"/>
  <c r="AQ220" i="1"/>
  <c r="AP220" i="1"/>
  <c r="AM220" i="1"/>
  <c r="AK220" i="1"/>
  <c r="AF220" i="1"/>
  <c r="AE220" i="1"/>
  <c r="AB220" i="1"/>
  <c r="S220" i="1"/>
  <c r="BA219" i="1"/>
  <c r="AY219" i="1"/>
  <c r="AP219" i="1"/>
  <c r="AM219" i="1"/>
  <c r="AK219" i="1"/>
  <c r="AF219" i="1"/>
  <c r="AE219" i="1"/>
  <c r="AB219" i="1"/>
  <c r="AQ219" i="1" s="1"/>
  <c r="S219" i="1"/>
  <c r="BA218" i="1"/>
  <c r="AY218" i="1"/>
  <c r="AQ218" i="1"/>
  <c r="AP218" i="1"/>
  <c r="AM218" i="1"/>
  <c r="AK218" i="1"/>
  <c r="AF218" i="1"/>
  <c r="AE218" i="1"/>
  <c r="AB218" i="1"/>
  <c r="S218" i="1"/>
  <c r="BA217" i="1"/>
  <c r="AY217" i="1"/>
  <c r="AP217" i="1"/>
  <c r="AM217" i="1"/>
  <c r="AK217" i="1"/>
  <c r="AF217" i="1"/>
  <c r="AE217" i="1"/>
  <c r="AB217" i="1"/>
  <c r="AQ217" i="1" s="1"/>
  <c r="S217" i="1"/>
  <c r="BA216" i="1"/>
  <c r="AY216" i="1"/>
  <c r="AQ216" i="1"/>
  <c r="AP216" i="1"/>
  <c r="AM216" i="1"/>
  <c r="AK216" i="1"/>
  <c r="AF216" i="1"/>
  <c r="AE216" i="1"/>
  <c r="AB216" i="1"/>
  <c r="S216" i="1"/>
  <c r="BA215" i="1"/>
  <c r="AY215" i="1"/>
  <c r="AP215" i="1"/>
  <c r="AM215" i="1"/>
  <c r="AK215" i="1"/>
  <c r="AF215" i="1"/>
  <c r="AE215" i="1"/>
  <c r="AB215" i="1"/>
  <c r="AQ215" i="1" s="1"/>
  <c r="S215" i="1"/>
  <c r="BA214" i="1"/>
  <c r="AY214" i="1"/>
  <c r="AQ214" i="1"/>
  <c r="AP214" i="1"/>
  <c r="AM214" i="1"/>
  <c r="AK214" i="1"/>
  <c r="AF214" i="1"/>
  <c r="AE214" i="1"/>
  <c r="AB214" i="1"/>
  <c r="S214" i="1"/>
  <c r="BA213" i="1"/>
  <c r="AY213" i="1"/>
  <c r="AP213" i="1"/>
  <c r="AM213" i="1"/>
  <c r="AK213" i="1"/>
  <c r="AF213" i="1"/>
  <c r="AE213" i="1"/>
  <c r="AB213" i="1"/>
  <c r="AQ213" i="1" s="1"/>
  <c r="S213" i="1"/>
  <c r="BA212" i="1"/>
  <c r="AY212" i="1"/>
  <c r="AQ212" i="1"/>
  <c r="AP212" i="1"/>
  <c r="AM212" i="1"/>
  <c r="AK212" i="1"/>
  <c r="AF212" i="1"/>
  <c r="AE212" i="1"/>
  <c r="AB212" i="1"/>
  <c r="S212" i="1"/>
  <c r="BA211" i="1"/>
  <c r="AY211" i="1"/>
  <c r="AP211" i="1"/>
  <c r="AM211" i="1"/>
  <c r="AK211" i="1"/>
  <c r="AF211" i="1"/>
  <c r="AE211" i="1"/>
  <c r="AB211" i="1"/>
  <c r="AQ211" i="1" s="1"/>
  <c r="S211" i="1"/>
  <c r="BA210" i="1"/>
  <c r="AY210" i="1"/>
  <c r="AQ210" i="1"/>
  <c r="AP210" i="1"/>
  <c r="AM210" i="1"/>
  <c r="AK210" i="1"/>
  <c r="AF210" i="1"/>
  <c r="AE210" i="1"/>
  <c r="AB210" i="1"/>
  <c r="S210" i="1"/>
  <c r="BA209" i="1"/>
  <c r="AY209" i="1"/>
  <c r="AP209" i="1"/>
  <c r="AM209" i="1"/>
  <c r="AK209" i="1"/>
  <c r="AF209" i="1"/>
  <c r="AE209" i="1"/>
  <c r="AB209" i="1"/>
  <c r="AQ209" i="1" s="1"/>
  <c r="S209" i="1"/>
  <c r="BA208" i="1"/>
  <c r="AY208" i="1"/>
  <c r="AQ208" i="1"/>
  <c r="AP208" i="1"/>
  <c r="AM208" i="1"/>
  <c r="AK208" i="1"/>
  <c r="AF208" i="1"/>
  <c r="AE208" i="1"/>
  <c r="AB208" i="1"/>
  <c r="S208" i="1"/>
  <c r="BA207" i="1"/>
  <c r="AY207" i="1"/>
  <c r="AP207" i="1"/>
  <c r="AM207" i="1"/>
  <c r="AK207" i="1"/>
  <c r="AF207" i="1"/>
  <c r="AE207" i="1"/>
  <c r="AB207" i="1"/>
  <c r="AQ207" i="1" s="1"/>
  <c r="S207" i="1"/>
  <c r="BA206" i="1"/>
  <c r="AY206" i="1"/>
  <c r="AQ206" i="1"/>
  <c r="AP206" i="1"/>
  <c r="AM206" i="1"/>
  <c r="AK206" i="1"/>
  <c r="AF206" i="1"/>
  <c r="AE206" i="1"/>
  <c r="AB206" i="1"/>
  <c r="S206" i="1"/>
  <c r="BA205" i="1"/>
  <c r="AY205" i="1"/>
  <c r="AP205" i="1"/>
  <c r="AM205" i="1"/>
  <c r="AK205" i="1"/>
  <c r="AF205" i="1"/>
  <c r="AE205" i="1"/>
  <c r="AB205" i="1"/>
  <c r="AQ205" i="1" s="1"/>
  <c r="S205" i="1"/>
  <c r="BA204" i="1"/>
  <c r="AY204" i="1"/>
  <c r="AQ204" i="1"/>
  <c r="AP204" i="1"/>
  <c r="AM204" i="1"/>
  <c r="AK204" i="1"/>
  <c r="AF204" i="1"/>
  <c r="AE204" i="1"/>
  <c r="AB204" i="1"/>
  <c r="S204" i="1"/>
  <c r="BA203" i="1"/>
  <c r="AY203" i="1"/>
  <c r="AP203" i="1"/>
  <c r="AM203" i="1"/>
  <c r="AK203" i="1"/>
  <c r="AF203" i="1"/>
  <c r="AE203" i="1"/>
  <c r="AB203" i="1"/>
  <c r="AQ203" i="1" s="1"/>
  <c r="S203" i="1"/>
  <c r="BA202" i="1"/>
  <c r="AY202" i="1"/>
  <c r="AQ202" i="1"/>
  <c r="AP202" i="1"/>
  <c r="AM202" i="1"/>
  <c r="AK202" i="1"/>
  <c r="AF202" i="1"/>
  <c r="AE202" i="1"/>
  <c r="AB202" i="1"/>
  <c r="S202" i="1"/>
  <c r="BA201" i="1"/>
  <c r="AY201" i="1"/>
  <c r="AP201" i="1"/>
  <c r="AM201" i="1"/>
  <c r="AK201" i="1"/>
  <c r="AF201" i="1"/>
  <c r="AE201" i="1"/>
  <c r="AB201" i="1"/>
  <c r="AQ201" i="1" s="1"/>
  <c r="S201" i="1"/>
  <c r="BA200" i="1"/>
  <c r="AY200" i="1"/>
  <c r="AQ200" i="1"/>
  <c r="AP200" i="1"/>
  <c r="AM200" i="1"/>
  <c r="AK200" i="1"/>
  <c r="AF200" i="1"/>
  <c r="AE200" i="1"/>
  <c r="AB200" i="1"/>
  <c r="S200" i="1"/>
  <c r="BA199" i="1"/>
  <c r="AY199" i="1"/>
  <c r="AP199" i="1"/>
  <c r="AM199" i="1"/>
  <c r="AK199" i="1"/>
  <c r="AF199" i="1"/>
  <c r="AE199" i="1"/>
  <c r="AB199" i="1"/>
  <c r="AQ199" i="1" s="1"/>
  <c r="S199" i="1"/>
  <c r="BA198" i="1"/>
  <c r="AY198" i="1"/>
  <c r="AQ198" i="1"/>
  <c r="AP198" i="1"/>
  <c r="AM198" i="1"/>
  <c r="AK198" i="1"/>
  <c r="AF198" i="1"/>
  <c r="AE198" i="1"/>
  <c r="AB198" i="1"/>
  <c r="S198" i="1"/>
  <c r="BA197" i="1"/>
  <c r="AY197" i="1"/>
  <c r="AP197" i="1"/>
  <c r="AM197" i="1"/>
  <c r="AK197" i="1"/>
  <c r="AF197" i="1"/>
  <c r="AE197" i="1"/>
  <c r="AB197" i="1"/>
  <c r="AQ197" i="1" s="1"/>
  <c r="S197" i="1"/>
  <c r="BA196" i="1"/>
  <c r="AY196" i="1"/>
  <c r="AQ196" i="1"/>
  <c r="AP196" i="1"/>
  <c r="AM196" i="1"/>
  <c r="AK196" i="1"/>
  <c r="AF196" i="1"/>
  <c r="AE196" i="1"/>
  <c r="AB196" i="1"/>
  <c r="S196" i="1"/>
  <c r="BA195" i="1"/>
  <c r="AY195" i="1"/>
  <c r="AP195" i="1"/>
  <c r="AM195" i="1"/>
  <c r="AK195" i="1"/>
  <c r="AF195" i="1"/>
  <c r="AE195" i="1"/>
  <c r="AB195" i="1"/>
  <c r="AQ195" i="1" s="1"/>
  <c r="S195" i="1"/>
  <c r="BA194" i="1"/>
  <c r="AY194" i="1"/>
  <c r="AQ194" i="1"/>
  <c r="AP194" i="1"/>
  <c r="AM194" i="1"/>
  <c r="AK194" i="1"/>
  <c r="AF194" i="1"/>
  <c r="AE194" i="1"/>
  <c r="AB194" i="1"/>
  <c r="S194" i="1"/>
  <c r="BA193" i="1"/>
  <c r="AY193" i="1"/>
  <c r="AP193" i="1"/>
  <c r="AM193" i="1"/>
  <c r="AK193" i="1"/>
  <c r="AF193" i="1"/>
  <c r="AE193" i="1"/>
  <c r="AB193" i="1"/>
  <c r="AQ193" i="1" s="1"/>
  <c r="S193" i="1"/>
  <c r="BA192" i="1"/>
  <c r="AY192" i="1"/>
  <c r="AQ192" i="1"/>
  <c r="AP192" i="1"/>
  <c r="AM192" i="1"/>
  <c r="AK192" i="1"/>
  <c r="AF192" i="1"/>
  <c r="AE192" i="1"/>
  <c r="AB192" i="1"/>
  <c r="S192" i="1"/>
  <c r="BA191" i="1"/>
  <c r="AY191" i="1"/>
  <c r="AP191" i="1"/>
  <c r="AM191" i="1"/>
  <c r="AK191" i="1"/>
  <c r="AF191" i="1"/>
  <c r="AE191" i="1"/>
  <c r="AB191" i="1"/>
  <c r="AQ191" i="1" s="1"/>
  <c r="S191" i="1"/>
  <c r="BA190" i="1"/>
  <c r="AY190" i="1"/>
  <c r="AQ190" i="1"/>
  <c r="AP190" i="1"/>
  <c r="AM190" i="1"/>
  <c r="AK190" i="1"/>
  <c r="AF190" i="1"/>
  <c r="AE190" i="1"/>
  <c r="AB190" i="1"/>
  <c r="S190" i="1"/>
  <c r="BA189" i="1"/>
  <c r="AY189" i="1"/>
  <c r="AP189" i="1"/>
  <c r="AM189" i="1"/>
  <c r="AK189" i="1"/>
  <c r="AF189" i="1"/>
  <c r="AE189" i="1"/>
  <c r="AB189" i="1"/>
  <c r="AQ189" i="1" s="1"/>
  <c r="S189" i="1"/>
  <c r="BA188" i="1"/>
  <c r="AY188" i="1"/>
  <c r="AQ188" i="1"/>
  <c r="AP188" i="1"/>
  <c r="AM188" i="1"/>
  <c r="AK188" i="1"/>
  <c r="AF188" i="1"/>
  <c r="AE188" i="1"/>
  <c r="AB188" i="1"/>
  <c r="S188" i="1"/>
  <c r="BA187" i="1"/>
  <c r="AY187" i="1"/>
  <c r="AP187" i="1"/>
  <c r="AM187" i="1"/>
  <c r="AK187" i="1"/>
  <c r="AF187" i="1"/>
  <c r="AE187" i="1"/>
  <c r="AB187" i="1"/>
  <c r="AQ187" i="1" s="1"/>
  <c r="S187" i="1"/>
  <c r="BA186" i="1"/>
  <c r="AY186" i="1"/>
  <c r="AQ186" i="1"/>
  <c r="AP186" i="1"/>
  <c r="AM186" i="1"/>
  <c r="AK186" i="1"/>
  <c r="AF186" i="1"/>
  <c r="AE186" i="1"/>
  <c r="AB186" i="1"/>
  <c r="S186" i="1"/>
  <c r="BA185" i="1"/>
  <c r="AY185" i="1"/>
  <c r="AP185" i="1"/>
  <c r="AM185" i="1"/>
  <c r="AK185" i="1"/>
  <c r="AF185" i="1"/>
  <c r="AE185" i="1"/>
  <c r="AB185" i="1"/>
  <c r="AQ185" i="1" s="1"/>
  <c r="S185" i="1"/>
  <c r="BA184" i="1"/>
  <c r="AY184" i="1"/>
  <c r="AQ184" i="1"/>
  <c r="AP184" i="1"/>
  <c r="AM184" i="1"/>
  <c r="AK184" i="1"/>
  <c r="AE184" i="1"/>
  <c r="AF184" i="1" s="1"/>
  <c r="AC184" i="1"/>
  <c r="AB184" i="1"/>
  <c r="S184" i="1"/>
  <c r="BA183" i="1"/>
  <c r="AY183" i="1"/>
  <c r="AP183" i="1"/>
  <c r="AM183" i="1"/>
  <c r="AK183" i="1"/>
  <c r="AG183" i="1"/>
  <c r="AH183" i="1" s="1"/>
  <c r="AE183" i="1"/>
  <c r="AF183" i="1" s="1"/>
  <c r="AC183" i="1"/>
  <c r="AB183" i="1"/>
  <c r="AQ183" i="1" s="1"/>
  <c r="S183" i="1"/>
  <c r="BA182" i="1"/>
  <c r="AY182" i="1"/>
  <c r="AP182" i="1"/>
  <c r="AM182" i="1"/>
  <c r="AK182" i="1"/>
  <c r="AG182" i="1"/>
  <c r="AH182" i="1" s="1"/>
  <c r="AE182" i="1"/>
  <c r="AF182" i="1" s="1"/>
  <c r="AC182" i="1"/>
  <c r="AB182" i="1"/>
  <c r="AQ182" i="1" s="1"/>
  <c r="S182" i="1"/>
  <c r="BA181" i="1"/>
  <c r="AY181" i="1"/>
  <c r="AP181" i="1"/>
  <c r="AM181" i="1"/>
  <c r="AK181" i="1"/>
  <c r="AG181" i="1"/>
  <c r="AH181" i="1" s="1"/>
  <c r="AE181" i="1"/>
  <c r="AF181" i="1" s="1"/>
  <c r="AC181" i="1"/>
  <c r="AB181" i="1"/>
  <c r="AQ181" i="1" s="1"/>
  <c r="S181" i="1"/>
  <c r="BA180" i="1"/>
  <c r="AY180" i="1"/>
  <c r="AP180" i="1"/>
  <c r="AM180" i="1"/>
  <c r="AK180" i="1"/>
  <c r="AG180" i="1"/>
  <c r="AH180" i="1" s="1"/>
  <c r="AE180" i="1"/>
  <c r="AF180" i="1" s="1"/>
  <c r="AC180" i="1"/>
  <c r="AB180" i="1"/>
  <c r="AQ180" i="1" s="1"/>
  <c r="S180" i="1"/>
  <c r="BA179" i="1"/>
  <c r="AY179" i="1"/>
  <c r="AP179" i="1"/>
  <c r="AM179" i="1"/>
  <c r="AK179" i="1"/>
  <c r="AG179" i="1"/>
  <c r="AH179" i="1" s="1"/>
  <c r="AE179" i="1"/>
  <c r="AF179" i="1" s="1"/>
  <c r="AC179" i="1"/>
  <c r="AB179" i="1"/>
  <c r="AQ179" i="1" s="1"/>
  <c r="S179" i="1"/>
  <c r="BA178" i="1"/>
  <c r="AY178" i="1"/>
  <c r="AP178" i="1"/>
  <c r="AM178" i="1"/>
  <c r="AK178" i="1"/>
  <c r="AG178" i="1"/>
  <c r="AH178" i="1" s="1"/>
  <c r="AE178" i="1"/>
  <c r="AF178" i="1" s="1"/>
  <c r="AC178" i="1"/>
  <c r="AB178" i="1"/>
  <c r="AQ178" i="1" s="1"/>
  <c r="S178" i="1"/>
  <c r="BA177" i="1"/>
  <c r="AY177" i="1"/>
  <c r="AP177" i="1"/>
  <c r="AM177" i="1"/>
  <c r="AK177" i="1"/>
  <c r="AG177" i="1"/>
  <c r="AH177" i="1" s="1"/>
  <c r="AE177" i="1"/>
  <c r="AF177" i="1" s="1"/>
  <c r="AC177" i="1"/>
  <c r="AB177" i="1"/>
  <c r="AQ177" i="1" s="1"/>
  <c r="S177" i="1"/>
  <c r="BA176" i="1"/>
  <c r="AY176" i="1"/>
  <c r="AP176" i="1"/>
  <c r="AM176" i="1"/>
  <c r="AK176" i="1"/>
  <c r="AG176" i="1"/>
  <c r="AH176" i="1" s="1"/>
  <c r="AE176" i="1"/>
  <c r="AF176" i="1" s="1"/>
  <c r="AC176" i="1"/>
  <c r="AB176" i="1"/>
  <c r="AQ176" i="1" s="1"/>
  <c r="S176" i="1"/>
  <c r="BA175" i="1"/>
  <c r="AY175" i="1"/>
  <c r="AP175" i="1"/>
  <c r="AM175" i="1"/>
  <c r="AK175" i="1"/>
  <c r="AG175" i="1"/>
  <c r="AH175" i="1" s="1"/>
  <c r="AE175" i="1"/>
  <c r="AF175" i="1" s="1"/>
  <c r="AC175" i="1"/>
  <c r="AB175" i="1"/>
  <c r="AQ175" i="1" s="1"/>
  <c r="S175" i="1"/>
  <c r="BA174" i="1"/>
  <c r="AY174" i="1"/>
  <c r="AP174" i="1"/>
  <c r="AM174" i="1"/>
  <c r="AK174" i="1"/>
  <c r="AG174" i="1"/>
  <c r="AH174" i="1" s="1"/>
  <c r="AE174" i="1"/>
  <c r="AF174" i="1" s="1"/>
  <c r="AC174" i="1"/>
  <c r="AB174" i="1"/>
  <c r="AQ174" i="1" s="1"/>
  <c r="S174" i="1"/>
  <c r="BA173" i="1"/>
  <c r="AY173" i="1"/>
  <c r="AP173" i="1"/>
  <c r="AM173" i="1"/>
  <c r="AK173" i="1"/>
  <c r="AG173" i="1"/>
  <c r="AH173" i="1" s="1"/>
  <c r="AE173" i="1"/>
  <c r="AF173" i="1" s="1"/>
  <c r="AC173" i="1"/>
  <c r="AB173" i="1"/>
  <c r="AQ173" i="1" s="1"/>
  <c r="S173" i="1"/>
  <c r="BA172" i="1"/>
  <c r="AY172" i="1"/>
  <c r="AP172" i="1"/>
  <c r="AM172" i="1"/>
  <c r="AK172" i="1"/>
  <c r="AG172" i="1"/>
  <c r="AH172" i="1" s="1"/>
  <c r="AE172" i="1"/>
  <c r="AF172" i="1" s="1"/>
  <c r="AC172" i="1"/>
  <c r="AB172" i="1"/>
  <c r="AQ172" i="1" s="1"/>
  <c r="S172" i="1"/>
  <c r="BA171" i="1"/>
  <c r="AY171" i="1"/>
  <c r="AP171" i="1"/>
  <c r="AM171" i="1"/>
  <c r="AK171" i="1"/>
  <c r="AG171" i="1"/>
  <c r="AH171" i="1" s="1"/>
  <c r="AE171" i="1"/>
  <c r="AF171" i="1" s="1"/>
  <c r="AC171" i="1"/>
  <c r="AB171" i="1"/>
  <c r="AQ171" i="1" s="1"/>
  <c r="S171" i="1"/>
  <c r="BA170" i="1"/>
  <c r="AY170" i="1"/>
  <c r="AP170" i="1"/>
  <c r="AM170" i="1"/>
  <c r="AK170" i="1"/>
  <c r="AG170" i="1"/>
  <c r="AH170" i="1" s="1"/>
  <c r="AE170" i="1"/>
  <c r="AF170" i="1" s="1"/>
  <c r="AC170" i="1"/>
  <c r="AB170" i="1"/>
  <c r="AQ170" i="1" s="1"/>
  <c r="S170" i="1"/>
  <c r="BA169" i="1"/>
  <c r="AY169" i="1"/>
  <c r="AP169" i="1"/>
  <c r="AM169" i="1"/>
  <c r="AK169" i="1"/>
  <c r="AG169" i="1"/>
  <c r="AH169" i="1" s="1"/>
  <c r="AE169" i="1"/>
  <c r="AF169" i="1" s="1"/>
  <c r="AC169" i="1"/>
  <c r="AB169" i="1"/>
  <c r="AQ169" i="1" s="1"/>
  <c r="S169" i="1"/>
  <c r="BA168" i="1"/>
  <c r="AY168" i="1"/>
  <c r="AP168" i="1"/>
  <c r="AM168" i="1"/>
  <c r="AK168" i="1"/>
  <c r="AG168" i="1"/>
  <c r="AH168" i="1" s="1"/>
  <c r="AE168" i="1"/>
  <c r="AF168" i="1" s="1"/>
  <c r="AC168" i="1"/>
  <c r="AB168" i="1"/>
  <c r="AQ168" i="1" s="1"/>
  <c r="S168" i="1"/>
  <c r="BA167" i="1"/>
  <c r="AY167" i="1"/>
  <c r="AP167" i="1"/>
  <c r="AM167" i="1"/>
  <c r="AK167" i="1"/>
  <c r="AG167" i="1"/>
  <c r="AH167" i="1" s="1"/>
  <c r="AE167" i="1"/>
  <c r="AF167" i="1" s="1"/>
  <c r="AC167" i="1"/>
  <c r="AB167" i="1"/>
  <c r="AQ167" i="1" s="1"/>
  <c r="S167" i="1"/>
  <c r="BA166" i="1"/>
  <c r="AY166" i="1"/>
  <c r="AP166" i="1"/>
  <c r="AM166" i="1"/>
  <c r="AK166" i="1"/>
  <c r="AG166" i="1"/>
  <c r="AH166" i="1" s="1"/>
  <c r="AE166" i="1"/>
  <c r="AF166" i="1" s="1"/>
  <c r="AC166" i="1"/>
  <c r="AB166" i="1"/>
  <c r="AQ166" i="1" s="1"/>
  <c r="S166" i="1"/>
  <c r="BA165" i="1"/>
  <c r="AY165" i="1"/>
  <c r="AP165" i="1"/>
  <c r="AM165" i="1"/>
  <c r="AK165" i="1"/>
  <c r="AG165" i="1"/>
  <c r="AH165" i="1" s="1"/>
  <c r="AE165" i="1"/>
  <c r="AF165" i="1" s="1"/>
  <c r="AC165" i="1"/>
  <c r="AB165" i="1"/>
  <c r="AQ165" i="1" s="1"/>
  <c r="S165" i="1"/>
  <c r="BA164" i="1"/>
  <c r="AY164" i="1"/>
  <c r="AP164" i="1"/>
  <c r="AM164" i="1"/>
  <c r="AK164" i="1"/>
  <c r="AG164" i="1"/>
  <c r="AH164" i="1" s="1"/>
  <c r="AE164" i="1"/>
  <c r="AF164" i="1" s="1"/>
  <c r="AC164" i="1"/>
  <c r="AB164" i="1"/>
  <c r="AQ164" i="1" s="1"/>
  <c r="S164" i="1"/>
  <c r="BA163" i="1"/>
  <c r="AY163" i="1"/>
  <c r="AP163" i="1"/>
  <c r="AM163" i="1"/>
  <c r="AK163" i="1"/>
  <c r="AG163" i="1"/>
  <c r="AH163" i="1" s="1"/>
  <c r="AE163" i="1"/>
  <c r="AF163" i="1" s="1"/>
  <c r="AC163" i="1"/>
  <c r="AB163" i="1"/>
  <c r="AQ163" i="1" s="1"/>
  <c r="S163" i="1"/>
  <c r="BA162" i="1"/>
  <c r="AY162" i="1"/>
  <c r="AP162" i="1"/>
  <c r="AM162" i="1"/>
  <c r="AK162" i="1"/>
  <c r="AG162" i="1"/>
  <c r="AH162" i="1" s="1"/>
  <c r="AE162" i="1"/>
  <c r="AF162" i="1" s="1"/>
  <c r="AC162" i="1"/>
  <c r="AB162" i="1"/>
  <c r="AQ162" i="1" s="1"/>
  <c r="S162" i="1"/>
  <c r="BA161" i="1"/>
  <c r="AY161" i="1"/>
  <c r="AP161" i="1"/>
  <c r="AM161" i="1"/>
  <c r="AK161" i="1"/>
  <c r="AG161" i="1"/>
  <c r="AH161" i="1" s="1"/>
  <c r="AE161" i="1"/>
  <c r="AF161" i="1" s="1"/>
  <c r="AC161" i="1"/>
  <c r="AB161" i="1"/>
  <c r="AQ161" i="1" s="1"/>
  <c r="S161" i="1"/>
  <c r="BA160" i="1"/>
  <c r="AY160" i="1"/>
  <c r="AP160" i="1"/>
  <c r="AM160" i="1"/>
  <c r="AK160" i="1"/>
  <c r="AG160" i="1"/>
  <c r="AH160" i="1" s="1"/>
  <c r="AE160" i="1"/>
  <c r="AF160" i="1" s="1"/>
  <c r="AC160" i="1"/>
  <c r="AB160" i="1"/>
  <c r="AQ160" i="1" s="1"/>
  <c r="S160" i="1"/>
  <c r="BA159" i="1"/>
  <c r="AY159" i="1"/>
  <c r="AP159" i="1"/>
  <c r="AM159" i="1"/>
  <c r="AK159" i="1"/>
  <c r="AG159" i="1"/>
  <c r="AH159" i="1" s="1"/>
  <c r="AE159" i="1"/>
  <c r="AF159" i="1" s="1"/>
  <c r="AC159" i="1"/>
  <c r="AB159" i="1"/>
  <c r="AQ159" i="1" s="1"/>
  <c r="S159" i="1"/>
  <c r="BA158" i="1"/>
  <c r="AY158" i="1"/>
  <c r="AP158" i="1"/>
  <c r="AM158" i="1"/>
  <c r="AK158" i="1"/>
  <c r="AG158" i="1"/>
  <c r="AH158" i="1" s="1"/>
  <c r="AE158" i="1"/>
  <c r="AF158" i="1" s="1"/>
  <c r="AC158" i="1"/>
  <c r="AB158" i="1"/>
  <c r="AQ158" i="1" s="1"/>
  <c r="S158" i="1"/>
  <c r="BA157" i="1"/>
  <c r="AY157" i="1"/>
  <c r="AP157" i="1"/>
  <c r="AM157" i="1"/>
  <c r="AK157" i="1"/>
  <c r="AG157" i="1"/>
  <c r="AH157" i="1" s="1"/>
  <c r="AE157" i="1"/>
  <c r="AF157" i="1" s="1"/>
  <c r="AC157" i="1"/>
  <c r="AB157" i="1"/>
  <c r="AQ157" i="1" s="1"/>
  <c r="S157" i="1"/>
  <c r="BA156" i="1"/>
  <c r="AY156" i="1"/>
  <c r="AP156" i="1"/>
  <c r="AM156" i="1"/>
  <c r="AK156" i="1"/>
  <c r="AG156" i="1"/>
  <c r="AH156" i="1" s="1"/>
  <c r="AE156" i="1"/>
  <c r="AF156" i="1" s="1"/>
  <c r="AC156" i="1"/>
  <c r="AB156" i="1"/>
  <c r="AQ156" i="1" s="1"/>
  <c r="S156" i="1"/>
  <c r="BA155" i="1"/>
  <c r="AY155" i="1"/>
  <c r="AP155" i="1"/>
  <c r="AM155" i="1"/>
  <c r="AK155" i="1"/>
  <c r="AG155" i="1"/>
  <c r="AH155" i="1" s="1"/>
  <c r="AE155" i="1"/>
  <c r="AF155" i="1" s="1"/>
  <c r="AC155" i="1"/>
  <c r="AB155" i="1"/>
  <c r="AQ155" i="1" s="1"/>
  <c r="S155" i="1"/>
  <c r="BA154" i="1"/>
  <c r="AY154" i="1"/>
  <c r="AP154" i="1"/>
  <c r="AM154" i="1"/>
  <c r="AK154" i="1"/>
  <c r="AG154" i="1"/>
  <c r="AH154" i="1" s="1"/>
  <c r="AE154" i="1"/>
  <c r="AF154" i="1" s="1"/>
  <c r="AC154" i="1"/>
  <c r="AB154" i="1"/>
  <c r="AQ154" i="1" s="1"/>
  <c r="S154" i="1"/>
  <c r="BA153" i="1"/>
  <c r="AY153" i="1"/>
  <c r="AP153" i="1"/>
  <c r="AM153" i="1"/>
  <c r="AK153" i="1"/>
  <c r="AG153" i="1"/>
  <c r="AH153" i="1" s="1"/>
  <c r="AE153" i="1"/>
  <c r="AF153" i="1" s="1"/>
  <c r="AC153" i="1"/>
  <c r="AB153" i="1"/>
  <c r="AQ153" i="1" s="1"/>
  <c r="S153" i="1"/>
  <c r="BA152" i="1"/>
  <c r="AY152" i="1"/>
  <c r="AP152" i="1"/>
  <c r="AM152" i="1"/>
  <c r="AK152" i="1"/>
  <c r="AF152" i="1"/>
  <c r="AE152" i="1"/>
  <c r="AB152" i="1"/>
  <c r="AQ152" i="1" s="1"/>
  <c r="S152" i="1"/>
  <c r="BA151" i="1"/>
  <c r="AY151" i="1"/>
  <c r="AP151" i="1"/>
  <c r="AM151" i="1"/>
  <c r="AK151" i="1"/>
  <c r="AF151" i="1"/>
  <c r="AE151" i="1"/>
  <c r="AB151" i="1"/>
  <c r="AQ151" i="1" s="1"/>
  <c r="S151" i="1"/>
  <c r="BA150" i="1"/>
  <c r="AY150" i="1"/>
  <c r="AP150" i="1"/>
  <c r="AM150" i="1"/>
  <c r="AK150" i="1"/>
  <c r="AF150" i="1"/>
  <c r="AE150" i="1"/>
  <c r="AB150" i="1"/>
  <c r="AQ150" i="1" s="1"/>
  <c r="S150" i="1"/>
  <c r="BA149" i="1"/>
  <c r="AY149" i="1"/>
  <c r="AP149" i="1"/>
  <c r="AM149" i="1"/>
  <c r="AK149" i="1"/>
  <c r="AF149" i="1"/>
  <c r="AE149" i="1"/>
  <c r="AB149" i="1"/>
  <c r="AQ149" i="1" s="1"/>
  <c r="S149" i="1"/>
  <c r="BA148" i="1"/>
  <c r="AY148" i="1"/>
  <c r="AP148" i="1"/>
  <c r="AM148" i="1"/>
  <c r="AK148" i="1"/>
  <c r="AF148" i="1"/>
  <c r="AE148" i="1"/>
  <c r="AB148" i="1"/>
  <c r="AQ148" i="1" s="1"/>
  <c r="S148" i="1"/>
  <c r="BA147" i="1"/>
  <c r="AY147" i="1"/>
  <c r="AP147" i="1"/>
  <c r="AM147" i="1"/>
  <c r="AK147" i="1"/>
  <c r="AF147" i="1"/>
  <c r="AE147" i="1"/>
  <c r="AB147" i="1"/>
  <c r="AQ147" i="1" s="1"/>
  <c r="S147" i="1"/>
  <c r="BA146" i="1"/>
  <c r="AY146" i="1"/>
  <c r="AP146" i="1"/>
  <c r="AM146" i="1"/>
  <c r="AK146" i="1"/>
  <c r="AF146" i="1"/>
  <c r="AE146" i="1"/>
  <c r="AB146" i="1"/>
  <c r="AQ146" i="1" s="1"/>
  <c r="S146" i="1"/>
  <c r="BA145" i="1"/>
  <c r="AY145" i="1"/>
  <c r="AP145" i="1"/>
  <c r="AM145" i="1"/>
  <c r="AK145" i="1"/>
  <c r="AF145" i="1"/>
  <c r="AE145" i="1"/>
  <c r="AB145" i="1"/>
  <c r="AQ145" i="1" s="1"/>
  <c r="S145" i="1"/>
  <c r="BA144" i="1"/>
  <c r="AY144" i="1"/>
  <c r="AP144" i="1"/>
  <c r="AM144" i="1"/>
  <c r="AK144" i="1"/>
  <c r="AF144" i="1"/>
  <c r="AE144" i="1"/>
  <c r="AB144" i="1"/>
  <c r="AQ144" i="1" s="1"/>
  <c r="S144" i="1"/>
  <c r="BA143" i="1"/>
  <c r="AY143" i="1"/>
  <c r="AP143" i="1"/>
  <c r="AM143" i="1"/>
  <c r="AK143" i="1"/>
  <c r="AF143" i="1"/>
  <c r="AE143" i="1"/>
  <c r="AB143" i="1"/>
  <c r="AQ143" i="1" s="1"/>
  <c r="S143" i="1"/>
  <c r="BA142" i="1"/>
  <c r="AY142" i="1"/>
  <c r="AP142" i="1"/>
  <c r="AM142" i="1"/>
  <c r="AK142" i="1"/>
  <c r="AF142" i="1"/>
  <c r="AE142" i="1"/>
  <c r="AB142" i="1"/>
  <c r="AQ142" i="1" s="1"/>
  <c r="S142" i="1"/>
  <c r="BA141" i="1"/>
  <c r="AY141" i="1"/>
  <c r="AP141" i="1"/>
  <c r="AM141" i="1"/>
  <c r="AK141" i="1"/>
  <c r="AF141" i="1"/>
  <c r="AE141" i="1"/>
  <c r="AB141" i="1"/>
  <c r="AQ141" i="1" s="1"/>
  <c r="S141" i="1"/>
  <c r="BA140" i="1"/>
  <c r="AY140" i="1"/>
  <c r="AP140" i="1"/>
  <c r="AM140" i="1"/>
  <c r="AK140" i="1"/>
  <c r="AF140" i="1"/>
  <c r="AE140" i="1"/>
  <c r="AB140" i="1"/>
  <c r="AQ140" i="1" s="1"/>
  <c r="S140" i="1"/>
  <c r="BA139" i="1"/>
  <c r="AY139" i="1"/>
  <c r="AP139" i="1"/>
  <c r="AM139" i="1"/>
  <c r="AK139" i="1"/>
  <c r="AF139" i="1"/>
  <c r="AE139" i="1"/>
  <c r="AB139" i="1"/>
  <c r="AQ139" i="1" s="1"/>
  <c r="S139" i="1"/>
  <c r="BA138" i="1"/>
  <c r="AY138" i="1"/>
  <c r="AP138" i="1"/>
  <c r="AM138" i="1"/>
  <c r="AK138" i="1"/>
  <c r="AF138" i="1"/>
  <c r="AE138" i="1"/>
  <c r="AB138" i="1"/>
  <c r="AQ138" i="1" s="1"/>
  <c r="S138" i="1"/>
  <c r="BA137" i="1"/>
  <c r="AY137" i="1"/>
  <c r="AP137" i="1"/>
  <c r="AM137" i="1"/>
  <c r="AK137" i="1"/>
  <c r="AF137" i="1"/>
  <c r="AE137" i="1"/>
  <c r="AB137" i="1"/>
  <c r="AQ137" i="1" s="1"/>
  <c r="S137" i="1"/>
  <c r="BA136" i="1"/>
  <c r="AY136" i="1"/>
  <c r="AP136" i="1"/>
  <c r="AM136" i="1"/>
  <c r="AK136" i="1"/>
  <c r="AF136" i="1"/>
  <c r="AE136" i="1"/>
  <c r="AB136" i="1"/>
  <c r="AQ136" i="1" s="1"/>
  <c r="S136" i="1"/>
  <c r="BA135" i="1"/>
  <c r="AY135" i="1"/>
  <c r="AP135" i="1"/>
  <c r="AM135" i="1"/>
  <c r="AK135" i="1"/>
  <c r="AF135" i="1"/>
  <c r="AE135" i="1"/>
  <c r="AB135" i="1"/>
  <c r="AQ135" i="1" s="1"/>
  <c r="S135" i="1"/>
  <c r="BA134" i="1"/>
  <c r="AY134" i="1"/>
  <c r="AP134" i="1"/>
  <c r="AM134" i="1"/>
  <c r="AK134" i="1"/>
  <c r="AF134" i="1"/>
  <c r="AE134" i="1"/>
  <c r="AB134" i="1"/>
  <c r="S134" i="1"/>
  <c r="BA133" i="1"/>
  <c r="AY133" i="1"/>
  <c r="AP133" i="1"/>
  <c r="AM133" i="1"/>
  <c r="AK133" i="1"/>
  <c r="AF133" i="1"/>
  <c r="AE133" i="1"/>
  <c r="AD133" i="1"/>
  <c r="AB133" i="1"/>
  <c r="S133" i="1"/>
  <c r="BA132" i="1"/>
  <c r="AY132" i="1"/>
  <c r="AP132" i="1"/>
  <c r="AM132" i="1"/>
  <c r="AK132" i="1"/>
  <c r="AF132" i="1"/>
  <c r="AE132" i="1"/>
  <c r="AD132" i="1"/>
  <c r="AB132" i="1"/>
  <c r="S132" i="1"/>
  <c r="BA131" i="1"/>
  <c r="AY131" i="1"/>
  <c r="AP131" i="1"/>
  <c r="AM131" i="1"/>
  <c r="AK131" i="1"/>
  <c r="AF131" i="1"/>
  <c r="AE131" i="1"/>
  <c r="AD131" i="1"/>
  <c r="AB131" i="1"/>
  <c r="S131" i="1"/>
  <c r="BA130" i="1"/>
  <c r="AY130" i="1"/>
  <c r="AP130" i="1"/>
  <c r="AM130" i="1"/>
  <c r="AK130" i="1"/>
  <c r="AF130" i="1"/>
  <c r="AE130" i="1"/>
  <c r="AD130" i="1"/>
  <c r="AB130" i="1"/>
  <c r="S130" i="1"/>
  <c r="BA129" i="1"/>
  <c r="AY129" i="1"/>
  <c r="AP129" i="1"/>
  <c r="AM129" i="1"/>
  <c r="AK129" i="1"/>
  <c r="AF129" i="1"/>
  <c r="AE129" i="1"/>
  <c r="AD129" i="1"/>
  <c r="AB129" i="1"/>
  <c r="S129" i="1"/>
  <c r="BA128" i="1"/>
  <c r="AY128" i="1"/>
  <c r="AP128" i="1"/>
  <c r="AM128" i="1"/>
  <c r="AK128" i="1"/>
  <c r="AF128" i="1"/>
  <c r="AE128" i="1"/>
  <c r="AD128" i="1"/>
  <c r="AB128" i="1"/>
  <c r="S128" i="1"/>
  <c r="BA127" i="1"/>
  <c r="AY127" i="1"/>
  <c r="AP127" i="1"/>
  <c r="AM127" i="1"/>
  <c r="AK127" i="1"/>
  <c r="AF127" i="1"/>
  <c r="AE127" i="1"/>
  <c r="AD127" i="1"/>
  <c r="AB127" i="1"/>
  <c r="S127" i="1"/>
  <c r="BA126" i="1"/>
  <c r="AY126" i="1"/>
  <c r="AP126" i="1"/>
  <c r="AM126" i="1"/>
  <c r="AK126" i="1"/>
  <c r="AF126" i="1"/>
  <c r="AE126" i="1"/>
  <c r="AD126" i="1"/>
  <c r="AB126" i="1"/>
  <c r="S126" i="1"/>
  <c r="BA125" i="1"/>
  <c r="AY125" i="1"/>
  <c r="AP125" i="1"/>
  <c r="AM125" i="1"/>
  <c r="AK125" i="1"/>
  <c r="AF125" i="1"/>
  <c r="AE125" i="1"/>
  <c r="AD125" i="1"/>
  <c r="AB125" i="1"/>
  <c r="S125" i="1"/>
  <c r="BA124" i="1"/>
  <c r="AY124" i="1"/>
  <c r="AP124" i="1"/>
  <c r="AM124" i="1"/>
  <c r="AK124" i="1"/>
  <c r="AF124" i="1"/>
  <c r="AE124" i="1"/>
  <c r="AD124" i="1"/>
  <c r="AB124" i="1"/>
  <c r="S124" i="1"/>
  <c r="BA123" i="1"/>
  <c r="AY123" i="1"/>
  <c r="AP123" i="1"/>
  <c r="AM123" i="1"/>
  <c r="AK123" i="1"/>
  <c r="AF123" i="1"/>
  <c r="AE123" i="1"/>
  <c r="AD123" i="1"/>
  <c r="AB123" i="1"/>
  <c r="S123" i="1"/>
  <c r="BA122" i="1"/>
  <c r="AY122" i="1"/>
  <c r="AP122" i="1"/>
  <c r="AM122" i="1"/>
  <c r="AK122" i="1"/>
  <c r="AF122" i="1"/>
  <c r="AE122" i="1"/>
  <c r="AD122" i="1"/>
  <c r="AB122" i="1"/>
  <c r="S122" i="1"/>
  <c r="BA121" i="1"/>
  <c r="AY121" i="1"/>
  <c r="AP121" i="1"/>
  <c r="AM121" i="1"/>
  <c r="AK121" i="1"/>
  <c r="AF121" i="1"/>
  <c r="AE121" i="1"/>
  <c r="AD121" i="1"/>
  <c r="AB121" i="1"/>
  <c r="S121" i="1"/>
  <c r="BA120" i="1"/>
  <c r="AY120" i="1"/>
  <c r="AP120" i="1"/>
  <c r="AM120" i="1"/>
  <c r="AK120" i="1"/>
  <c r="AF120" i="1"/>
  <c r="AE120" i="1"/>
  <c r="AD120" i="1"/>
  <c r="AB120" i="1"/>
  <c r="S120" i="1"/>
  <c r="BA119" i="1"/>
  <c r="AY119" i="1"/>
  <c r="AP119" i="1"/>
  <c r="AM119" i="1"/>
  <c r="AK119" i="1"/>
  <c r="AF119" i="1"/>
  <c r="AE119" i="1"/>
  <c r="AD119" i="1"/>
  <c r="AB119" i="1"/>
  <c r="S119" i="1"/>
  <c r="BA118" i="1"/>
  <c r="AY118" i="1"/>
  <c r="AP118" i="1"/>
  <c r="AM118" i="1"/>
  <c r="AK118" i="1"/>
  <c r="AF118" i="1"/>
  <c r="AE118" i="1"/>
  <c r="AD118" i="1"/>
  <c r="AB118" i="1"/>
  <c r="S118" i="1"/>
  <c r="BA117" i="1"/>
  <c r="AY117" i="1"/>
  <c r="AP117" i="1"/>
  <c r="AM117" i="1"/>
  <c r="AK117" i="1"/>
  <c r="AF117" i="1"/>
  <c r="AE117" i="1"/>
  <c r="AD117" i="1"/>
  <c r="AB117" i="1"/>
  <c r="S117" i="1"/>
  <c r="BA116" i="1"/>
  <c r="AY116" i="1"/>
  <c r="AP116" i="1"/>
  <c r="AM116" i="1"/>
  <c r="AK116" i="1"/>
  <c r="AF116" i="1"/>
  <c r="AE116" i="1"/>
  <c r="AD116" i="1"/>
  <c r="AB116" i="1"/>
  <c r="S116" i="1"/>
  <c r="BA115" i="1"/>
  <c r="AY115" i="1"/>
  <c r="AP115" i="1"/>
  <c r="AM115" i="1"/>
  <c r="AK115" i="1"/>
  <c r="AF115" i="1"/>
  <c r="AE115" i="1"/>
  <c r="AD115" i="1"/>
  <c r="AB115" i="1"/>
  <c r="S115" i="1"/>
  <c r="BA114" i="1"/>
  <c r="AY114" i="1"/>
  <c r="AP114" i="1"/>
  <c r="AM114" i="1"/>
  <c r="AK114" i="1"/>
  <c r="AF114" i="1"/>
  <c r="AE114" i="1"/>
  <c r="AD114" i="1"/>
  <c r="AB114" i="1"/>
  <c r="S114" i="1"/>
  <c r="BA113" i="1"/>
  <c r="AY113" i="1"/>
  <c r="AP113" i="1"/>
  <c r="AM113" i="1"/>
  <c r="AK113" i="1"/>
  <c r="AF113" i="1"/>
  <c r="AE113" i="1"/>
  <c r="AD113" i="1"/>
  <c r="AB113" i="1"/>
  <c r="S113" i="1"/>
  <c r="BA112" i="1"/>
  <c r="AY112" i="1"/>
  <c r="AP112" i="1"/>
  <c r="AM112" i="1"/>
  <c r="AK112" i="1"/>
  <c r="AF112" i="1"/>
  <c r="AE112" i="1"/>
  <c r="AD112" i="1"/>
  <c r="AB112" i="1"/>
  <c r="S112" i="1"/>
  <c r="BA111" i="1"/>
  <c r="AY111" i="1"/>
  <c r="AP111" i="1"/>
  <c r="AM111" i="1"/>
  <c r="AK111" i="1"/>
  <c r="AF111" i="1"/>
  <c r="AE111" i="1"/>
  <c r="AD111" i="1"/>
  <c r="AB111" i="1"/>
  <c r="S111" i="1"/>
  <c r="BA110" i="1"/>
  <c r="AY110" i="1"/>
  <c r="AP110" i="1"/>
  <c r="AM110" i="1"/>
  <c r="AK110" i="1"/>
  <c r="AF110" i="1"/>
  <c r="AE110" i="1"/>
  <c r="AD110" i="1"/>
  <c r="AB110" i="1"/>
  <c r="S110" i="1"/>
  <c r="BA109" i="1"/>
  <c r="AY109" i="1"/>
  <c r="AP109" i="1"/>
  <c r="AM109" i="1"/>
  <c r="AK109" i="1"/>
  <c r="AF109" i="1"/>
  <c r="AE109" i="1"/>
  <c r="AD109" i="1"/>
  <c r="AB109" i="1"/>
  <c r="S109" i="1"/>
  <c r="BA108" i="1"/>
  <c r="AY108" i="1"/>
  <c r="AP108" i="1"/>
  <c r="AM108" i="1"/>
  <c r="AK108" i="1"/>
  <c r="AF108" i="1"/>
  <c r="AE108" i="1"/>
  <c r="AD108" i="1"/>
  <c r="AB108" i="1"/>
  <c r="S108" i="1"/>
  <c r="BA107" i="1"/>
  <c r="AY107" i="1"/>
  <c r="AP107" i="1"/>
  <c r="AM107" i="1"/>
  <c r="AK107" i="1"/>
  <c r="AF107" i="1"/>
  <c r="AE107" i="1"/>
  <c r="AD107" i="1"/>
  <c r="AB107" i="1"/>
  <c r="S107" i="1"/>
  <c r="BA106" i="1"/>
  <c r="AY106" i="1"/>
  <c r="AP106" i="1"/>
  <c r="AM106" i="1"/>
  <c r="AK106" i="1"/>
  <c r="AF106" i="1"/>
  <c r="AE106" i="1"/>
  <c r="AD106" i="1"/>
  <c r="AB106" i="1"/>
  <c r="S106" i="1"/>
  <c r="BA105" i="1"/>
  <c r="AY105" i="1"/>
  <c r="AP105" i="1"/>
  <c r="AM105" i="1"/>
  <c r="AK105" i="1"/>
  <c r="AF105" i="1"/>
  <c r="AE105" i="1"/>
  <c r="AD105" i="1"/>
  <c r="AB105" i="1"/>
  <c r="S105" i="1"/>
  <c r="BA104" i="1"/>
  <c r="AY104" i="1"/>
  <c r="AP104" i="1"/>
  <c r="AM104" i="1"/>
  <c r="AK104" i="1"/>
  <c r="AF104" i="1"/>
  <c r="AE104" i="1"/>
  <c r="AD104" i="1"/>
  <c r="AB104" i="1"/>
  <c r="S104" i="1"/>
  <c r="BA103" i="1"/>
  <c r="AY103" i="1"/>
  <c r="AP103" i="1"/>
  <c r="AM103" i="1"/>
  <c r="AK103" i="1"/>
  <c r="AF103" i="1"/>
  <c r="AE103" i="1"/>
  <c r="AD103" i="1"/>
  <c r="AB103" i="1"/>
  <c r="S103" i="1"/>
  <c r="BA102" i="1"/>
  <c r="AY102" i="1"/>
  <c r="AP102" i="1"/>
  <c r="AM102" i="1"/>
  <c r="AK102" i="1"/>
  <c r="AF102" i="1"/>
  <c r="AE102" i="1"/>
  <c r="AD102" i="1"/>
  <c r="AB102" i="1"/>
  <c r="S102" i="1"/>
  <c r="BA101" i="1"/>
  <c r="AY101" i="1"/>
  <c r="AP101" i="1"/>
  <c r="AM101" i="1"/>
  <c r="AK101" i="1"/>
  <c r="AF101" i="1"/>
  <c r="AE101" i="1"/>
  <c r="AD101" i="1"/>
  <c r="AB101" i="1"/>
  <c r="S101" i="1"/>
  <c r="BA100" i="1"/>
  <c r="AY100" i="1"/>
  <c r="AP100" i="1"/>
  <c r="AM100" i="1"/>
  <c r="AK100" i="1"/>
  <c r="AF100" i="1"/>
  <c r="AE100" i="1"/>
  <c r="AD100" i="1"/>
  <c r="AB100" i="1"/>
  <c r="S100" i="1"/>
  <c r="BA99" i="1"/>
  <c r="AY99" i="1"/>
  <c r="AP99" i="1"/>
  <c r="AM99" i="1"/>
  <c r="AK99" i="1"/>
  <c r="AF99" i="1"/>
  <c r="AE99" i="1"/>
  <c r="AD99" i="1"/>
  <c r="AB99" i="1"/>
  <c r="S99" i="1"/>
  <c r="BA98" i="1"/>
  <c r="AY98" i="1"/>
  <c r="AP98" i="1"/>
  <c r="AM98" i="1"/>
  <c r="AK98" i="1"/>
  <c r="AF98" i="1"/>
  <c r="AE98" i="1"/>
  <c r="AD98" i="1"/>
  <c r="AB98" i="1"/>
  <c r="S98" i="1"/>
  <c r="BA97" i="1"/>
  <c r="AY97" i="1"/>
  <c r="AP97" i="1"/>
  <c r="AM97" i="1"/>
  <c r="AK97" i="1"/>
  <c r="AF97" i="1"/>
  <c r="AE97" i="1"/>
  <c r="AD97" i="1"/>
  <c r="AB97" i="1"/>
  <c r="S97" i="1"/>
  <c r="BA96" i="1"/>
  <c r="AY96" i="1"/>
  <c r="AQ96" i="1"/>
  <c r="AP96" i="1"/>
  <c r="AM96" i="1"/>
  <c r="AK96" i="1"/>
  <c r="AF96" i="1"/>
  <c r="AC96" i="1"/>
  <c r="AB96" i="1"/>
  <c r="AG96" i="1" s="1"/>
  <c r="AH96" i="1" s="1"/>
  <c r="S96" i="1"/>
  <c r="BA95" i="1"/>
  <c r="AY95" i="1"/>
  <c r="AP95" i="1"/>
  <c r="AM95" i="1"/>
  <c r="AK95" i="1"/>
  <c r="AF95" i="1"/>
  <c r="AB95" i="1"/>
  <c r="S95" i="1"/>
  <c r="BA94" i="1"/>
  <c r="AY94" i="1"/>
  <c r="AQ94" i="1"/>
  <c r="AP94" i="1"/>
  <c r="AM94" i="1"/>
  <c r="AK94" i="1"/>
  <c r="AH94" i="1"/>
  <c r="AF94" i="1"/>
  <c r="AC94" i="1"/>
  <c r="AB94" i="1"/>
  <c r="AG94" i="1" s="1"/>
  <c r="S94" i="1"/>
  <c r="BA93" i="1"/>
  <c r="AY93" i="1"/>
  <c r="AP93" i="1"/>
  <c r="AM93" i="1"/>
  <c r="AK93" i="1"/>
  <c r="AF93" i="1"/>
  <c r="AB93" i="1"/>
  <c r="S93" i="1"/>
  <c r="BA92" i="1"/>
  <c r="AY92" i="1"/>
  <c r="AQ92" i="1"/>
  <c r="AP92" i="1"/>
  <c r="AM92" i="1"/>
  <c r="AK92" i="1"/>
  <c r="AH92" i="1"/>
  <c r="AF92" i="1"/>
  <c r="AC92" i="1"/>
  <c r="AB92" i="1"/>
  <c r="AG92" i="1" s="1"/>
  <c r="S92" i="1"/>
  <c r="BA91" i="1"/>
  <c r="AY91" i="1"/>
  <c r="AP91" i="1"/>
  <c r="AM91" i="1"/>
  <c r="AK91" i="1"/>
  <c r="AG91" i="1"/>
  <c r="AH91" i="1" s="1"/>
  <c r="AF91" i="1"/>
  <c r="AD91" i="1"/>
  <c r="AB91" i="1"/>
  <c r="S91" i="1"/>
  <c r="BA90" i="1"/>
  <c r="AY90" i="1"/>
  <c r="AQ90" i="1"/>
  <c r="AP90" i="1"/>
  <c r="AM90" i="1"/>
  <c r="AK90" i="1"/>
  <c r="AF90" i="1"/>
  <c r="AC90" i="1"/>
  <c r="AB90" i="1"/>
  <c r="AG90" i="1" s="1"/>
  <c r="AH90" i="1" s="1"/>
  <c r="S90" i="1"/>
  <c r="BA89" i="1"/>
  <c r="AY89" i="1"/>
  <c r="AP89" i="1"/>
  <c r="AM89" i="1"/>
  <c r="AK89" i="1"/>
  <c r="AF89" i="1"/>
  <c r="AB89" i="1"/>
  <c r="S89" i="1"/>
  <c r="BA88" i="1"/>
  <c r="AY88" i="1"/>
  <c r="AQ88" i="1"/>
  <c r="AP88" i="1"/>
  <c r="AM88" i="1"/>
  <c r="AK88" i="1"/>
  <c r="AH88" i="1"/>
  <c r="AF88" i="1"/>
  <c r="AC88" i="1"/>
  <c r="AB88" i="1"/>
  <c r="AG88" i="1" s="1"/>
  <c r="S88" i="1"/>
  <c r="BA87" i="1"/>
  <c r="AY87" i="1"/>
  <c r="AP87" i="1"/>
  <c r="AM87" i="1"/>
  <c r="AK87" i="1"/>
  <c r="AG87" i="1"/>
  <c r="AH87" i="1" s="1"/>
  <c r="AF87" i="1"/>
  <c r="AD87" i="1"/>
  <c r="AB87" i="1"/>
  <c r="S87" i="1"/>
  <c r="BA86" i="1"/>
  <c r="AY86" i="1"/>
  <c r="AQ86" i="1"/>
  <c r="AP86" i="1"/>
  <c r="AM86" i="1"/>
  <c r="AK86" i="1"/>
  <c r="AF86" i="1"/>
  <c r="AC86" i="1"/>
  <c r="AB86" i="1"/>
  <c r="AG86" i="1" s="1"/>
  <c r="AH86" i="1" s="1"/>
  <c r="S86" i="1"/>
  <c r="BA85" i="1"/>
  <c r="AY85" i="1"/>
  <c r="AP85" i="1"/>
  <c r="AM85" i="1"/>
  <c r="AK85" i="1"/>
  <c r="AF85" i="1"/>
  <c r="AB85" i="1"/>
  <c r="S85" i="1"/>
  <c r="BA84" i="1"/>
  <c r="AY84" i="1"/>
  <c r="AQ84" i="1"/>
  <c r="AP84" i="1"/>
  <c r="AM84" i="1"/>
  <c r="AK84" i="1"/>
  <c r="AH84" i="1"/>
  <c r="AF84" i="1"/>
  <c r="AC84" i="1"/>
  <c r="AB84" i="1"/>
  <c r="AG84" i="1" s="1"/>
  <c r="S84" i="1"/>
  <c r="BA83" i="1"/>
  <c r="AY83" i="1"/>
  <c r="AP83" i="1"/>
  <c r="AM83" i="1"/>
  <c r="AK83" i="1"/>
  <c r="AG83" i="1"/>
  <c r="AH83" i="1" s="1"/>
  <c r="AF83" i="1"/>
  <c r="AD83" i="1"/>
  <c r="AB83" i="1"/>
  <c r="S83" i="1"/>
  <c r="BA82" i="1"/>
  <c r="AY82" i="1"/>
  <c r="AQ82" i="1"/>
  <c r="AP82" i="1"/>
  <c r="AM82" i="1"/>
  <c r="AK82" i="1"/>
  <c r="AF82" i="1"/>
  <c r="AC82" i="1"/>
  <c r="AB82" i="1"/>
  <c r="AG82" i="1" s="1"/>
  <c r="AH82" i="1" s="1"/>
  <c r="S82" i="1"/>
  <c r="BA81" i="1"/>
  <c r="AY81" i="1"/>
  <c r="AP81" i="1"/>
  <c r="AM81" i="1"/>
  <c r="AK81" i="1"/>
  <c r="AF81" i="1"/>
  <c r="AB81" i="1"/>
  <c r="S81" i="1"/>
  <c r="BA80" i="1"/>
  <c r="AY80" i="1"/>
  <c r="AQ80" i="1"/>
  <c r="AP80" i="1"/>
  <c r="AM80" i="1"/>
  <c r="AK80" i="1"/>
  <c r="AH80" i="1"/>
  <c r="AF80" i="1"/>
  <c r="AC80" i="1"/>
  <c r="AB80" i="1"/>
  <c r="AG80" i="1" s="1"/>
  <c r="S80" i="1"/>
  <c r="BA79" i="1"/>
  <c r="AY79" i="1"/>
  <c r="AP79" i="1"/>
  <c r="AM79" i="1"/>
  <c r="AK79" i="1"/>
  <c r="AG79" i="1"/>
  <c r="AH79" i="1" s="1"/>
  <c r="AF79" i="1"/>
  <c r="AD79" i="1"/>
  <c r="AB79" i="1"/>
  <c r="S79" i="1"/>
  <c r="BA78" i="1"/>
  <c r="AY78" i="1"/>
  <c r="AQ78" i="1"/>
  <c r="AP78" i="1"/>
  <c r="AM78" i="1"/>
  <c r="AK78" i="1"/>
  <c r="AF78" i="1"/>
  <c r="AC78" i="1"/>
  <c r="AB78" i="1"/>
  <c r="AG78" i="1" s="1"/>
  <c r="AH78" i="1" s="1"/>
  <c r="S78" i="1"/>
  <c r="BA77" i="1"/>
  <c r="AY77" i="1"/>
  <c r="AP77" i="1"/>
  <c r="AM77" i="1"/>
  <c r="AK77" i="1"/>
  <c r="AF77" i="1"/>
  <c r="AB77" i="1"/>
  <c r="S77" i="1"/>
  <c r="BA76" i="1"/>
  <c r="AY76" i="1"/>
  <c r="AQ76" i="1"/>
  <c r="AP76" i="1"/>
  <c r="AM76" i="1"/>
  <c r="AK76" i="1"/>
  <c r="AH76" i="1"/>
  <c r="AF76" i="1"/>
  <c r="AC76" i="1"/>
  <c r="AB76" i="1"/>
  <c r="AG76" i="1" s="1"/>
  <c r="S76" i="1"/>
  <c r="BA75" i="1"/>
  <c r="AY75" i="1"/>
  <c r="AP75" i="1"/>
  <c r="AM75" i="1"/>
  <c r="AK75" i="1"/>
  <c r="AG75" i="1"/>
  <c r="AH75" i="1" s="1"/>
  <c r="AF75" i="1"/>
  <c r="AD75" i="1"/>
  <c r="AB75" i="1"/>
  <c r="S75" i="1"/>
  <c r="BA74" i="1"/>
  <c r="AY74" i="1"/>
  <c r="AQ74" i="1"/>
  <c r="AP74" i="1"/>
  <c r="AM74" i="1"/>
  <c r="AK74" i="1"/>
  <c r="AF74" i="1"/>
  <c r="AC74" i="1"/>
  <c r="AB74" i="1"/>
  <c r="AG74" i="1" s="1"/>
  <c r="AH74" i="1" s="1"/>
  <c r="S74" i="1"/>
  <c r="BA73" i="1"/>
  <c r="AY73" i="1"/>
  <c r="AP73" i="1"/>
  <c r="AM73" i="1"/>
  <c r="AK73" i="1"/>
  <c r="AF73" i="1"/>
  <c r="AB73" i="1"/>
  <c r="S73" i="1"/>
  <c r="BA72" i="1"/>
  <c r="AY72" i="1"/>
  <c r="AQ72" i="1"/>
  <c r="AP72" i="1"/>
  <c r="AM72" i="1"/>
  <c r="AK72" i="1"/>
  <c r="AH72" i="1"/>
  <c r="AF72" i="1"/>
  <c r="AC72" i="1"/>
  <c r="AB72" i="1"/>
  <c r="AG72" i="1" s="1"/>
  <c r="S72" i="1"/>
  <c r="BA71" i="1"/>
  <c r="AY71" i="1"/>
  <c r="AP71" i="1"/>
  <c r="AM71" i="1"/>
  <c r="AK71" i="1"/>
  <c r="AG71" i="1"/>
  <c r="AH71" i="1" s="1"/>
  <c r="AF71" i="1"/>
  <c r="AD71" i="1"/>
  <c r="AB71" i="1"/>
  <c r="S71" i="1"/>
  <c r="BA70" i="1"/>
  <c r="AY70" i="1"/>
  <c r="AQ70" i="1"/>
  <c r="AP70" i="1"/>
  <c r="AM70" i="1"/>
  <c r="AK70" i="1"/>
  <c r="AF70" i="1"/>
  <c r="AC70" i="1"/>
  <c r="AB70" i="1"/>
  <c r="AG70" i="1" s="1"/>
  <c r="AH70" i="1" s="1"/>
  <c r="S70" i="1"/>
  <c r="BA69" i="1"/>
  <c r="AY69" i="1"/>
  <c r="AP69" i="1"/>
  <c r="AM69" i="1"/>
  <c r="AK69" i="1"/>
  <c r="AE69" i="1"/>
  <c r="AF69" i="1" s="1"/>
  <c r="AC69" i="1"/>
  <c r="AB69" i="1"/>
  <c r="AQ69" i="1" s="1"/>
  <c r="S69" i="1"/>
  <c r="BA68" i="1"/>
  <c r="AY68" i="1"/>
  <c r="AP68" i="1"/>
  <c r="AM68" i="1"/>
  <c r="AK68" i="1"/>
  <c r="AE68" i="1"/>
  <c r="AF68" i="1" s="1"/>
  <c r="AC68" i="1"/>
  <c r="AB68" i="1"/>
  <c r="AQ68" i="1" s="1"/>
  <c r="S68" i="1"/>
  <c r="BA67" i="1"/>
  <c r="AY67" i="1"/>
  <c r="AP67" i="1"/>
  <c r="AM67" i="1"/>
  <c r="AK67" i="1"/>
  <c r="AE67" i="1"/>
  <c r="AF67" i="1" s="1"/>
  <c r="AC67" i="1"/>
  <c r="AB67" i="1"/>
  <c r="AQ67" i="1" s="1"/>
  <c r="S67" i="1"/>
  <c r="BA66" i="1"/>
  <c r="AY66" i="1"/>
  <c r="AP66" i="1"/>
  <c r="AM66" i="1"/>
  <c r="AK66" i="1"/>
  <c r="AE66" i="1"/>
  <c r="AF66" i="1" s="1"/>
  <c r="AC66" i="1"/>
  <c r="AB66" i="1"/>
  <c r="AQ66" i="1" s="1"/>
  <c r="S66" i="1"/>
  <c r="BA65" i="1"/>
  <c r="AY65" i="1"/>
  <c r="AP65" i="1"/>
  <c r="AM65" i="1"/>
  <c r="AK65" i="1"/>
  <c r="AE65" i="1"/>
  <c r="AF65" i="1" s="1"/>
  <c r="AC65" i="1"/>
  <c r="AB65" i="1"/>
  <c r="AQ65" i="1" s="1"/>
  <c r="S65" i="1"/>
  <c r="BA64" i="1"/>
  <c r="AY64" i="1"/>
  <c r="AP64" i="1"/>
  <c r="AM64" i="1"/>
  <c r="AK64" i="1"/>
  <c r="AE64" i="1"/>
  <c r="AF64" i="1" s="1"/>
  <c r="AC64" i="1"/>
  <c r="AB64" i="1"/>
  <c r="AQ64" i="1" s="1"/>
  <c r="S64" i="1"/>
  <c r="BA63" i="1"/>
  <c r="AY63" i="1"/>
  <c r="AP63" i="1"/>
  <c r="AM63" i="1"/>
  <c r="AK63" i="1"/>
  <c r="AE63" i="1"/>
  <c r="AF63" i="1" s="1"/>
  <c r="AC63" i="1"/>
  <c r="AB63" i="1"/>
  <c r="AQ63" i="1" s="1"/>
  <c r="S63" i="1"/>
  <c r="BA62" i="1"/>
  <c r="AY62" i="1"/>
  <c r="AP62" i="1"/>
  <c r="AM62" i="1"/>
  <c r="AK62" i="1"/>
  <c r="AE62" i="1"/>
  <c r="AF62" i="1" s="1"/>
  <c r="AC62" i="1"/>
  <c r="AB62" i="1"/>
  <c r="AQ62" i="1" s="1"/>
  <c r="S62" i="1"/>
  <c r="BA61" i="1"/>
  <c r="AY61" i="1"/>
  <c r="AP61" i="1"/>
  <c r="AM61" i="1"/>
  <c r="AK61" i="1"/>
  <c r="AE61" i="1"/>
  <c r="AF61" i="1" s="1"/>
  <c r="AC61" i="1"/>
  <c r="AB61" i="1"/>
  <c r="AQ61" i="1" s="1"/>
  <c r="S61" i="1"/>
  <c r="BA60" i="1"/>
  <c r="AY60" i="1"/>
  <c r="AP60" i="1"/>
  <c r="AM60" i="1"/>
  <c r="AK60" i="1"/>
  <c r="AE60" i="1"/>
  <c r="AF60" i="1" s="1"/>
  <c r="AC60" i="1"/>
  <c r="AB60" i="1"/>
  <c r="AQ60" i="1" s="1"/>
  <c r="S60" i="1"/>
  <c r="BA59" i="1"/>
  <c r="AY59" i="1"/>
  <c r="AP59" i="1"/>
  <c r="AM59" i="1"/>
  <c r="AK59" i="1"/>
  <c r="AE59" i="1"/>
  <c r="AF59" i="1" s="1"/>
  <c r="AC59" i="1"/>
  <c r="AB59" i="1"/>
  <c r="AQ59" i="1" s="1"/>
  <c r="S59" i="1"/>
  <c r="BA58" i="1"/>
  <c r="AY58" i="1"/>
  <c r="AP58" i="1"/>
  <c r="AM58" i="1"/>
  <c r="AK58" i="1"/>
  <c r="AE58" i="1"/>
  <c r="AF58" i="1" s="1"/>
  <c r="AC58" i="1"/>
  <c r="AB58" i="1"/>
  <c r="AQ58" i="1" s="1"/>
  <c r="S58" i="1"/>
  <c r="BA57" i="1"/>
  <c r="AY57" i="1"/>
  <c r="AP57" i="1"/>
  <c r="AM57" i="1"/>
  <c r="AK57" i="1"/>
  <c r="AE57" i="1"/>
  <c r="AF57" i="1" s="1"/>
  <c r="AC57" i="1"/>
  <c r="AB57" i="1"/>
  <c r="AQ57" i="1" s="1"/>
  <c r="S57" i="1"/>
  <c r="BA56" i="1"/>
  <c r="AY56" i="1"/>
  <c r="AP56" i="1"/>
  <c r="AM56" i="1"/>
  <c r="AK56" i="1"/>
  <c r="AE56" i="1"/>
  <c r="AF56" i="1" s="1"/>
  <c r="AC56" i="1"/>
  <c r="AB56" i="1"/>
  <c r="AQ56" i="1" s="1"/>
  <c r="S56" i="1"/>
  <c r="BA55" i="1"/>
  <c r="AY55" i="1"/>
  <c r="AP55" i="1"/>
  <c r="AM55" i="1"/>
  <c r="AK55" i="1"/>
  <c r="AE55" i="1"/>
  <c r="AF55" i="1" s="1"/>
  <c r="AC55" i="1"/>
  <c r="AB55" i="1"/>
  <c r="AQ55" i="1" s="1"/>
  <c r="S55" i="1"/>
  <c r="BA54" i="1"/>
  <c r="AY54" i="1"/>
  <c r="AP54" i="1"/>
  <c r="AM54" i="1"/>
  <c r="AK54" i="1"/>
  <c r="AE54" i="1"/>
  <c r="AF54" i="1" s="1"/>
  <c r="AC54" i="1"/>
  <c r="AB54" i="1"/>
  <c r="AQ54" i="1" s="1"/>
  <c r="S54" i="1"/>
  <c r="BA53" i="1"/>
  <c r="AY53" i="1"/>
  <c r="AP53" i="1"/>
  <c r="AM53" i="1"/>
  <c r="AK53" i="1"/>
  <c r="AE53" i="1"/>
  <c r="AF53" i="1" s="1"/>
  <c r="AC53" i="1"/>
  <c r="AB53" i="1"/>
  <c r="AQ53" i="1" s="1"/>
  <c r="S53" i="1"/>
  <c r="BA52" i="1"/>
  <c r="AY52" i="1"/>
  <c r="AP52" i="1"/>
  <c r="AM52" i="1"/>
  <c r="AK52" i="1"/>
  <c r="AE52" i="1"/>
  <c r="AF52" i="1" s="1"/>
  <c r="AC52" i="1"/>
  <c r="AB52" i="1"/>
  <c r="AQ52" i="1" s="1"/>
  <c r="S52" i="1"/>
  <c r="BA51" i="1"/>
  <c r="AY51" i="1"/>
  <c r="AP51" i="1"/>
  <c r="AM51" i="1"/>
  <c r="AK51" i="1"/>
  <c r="AE51" i="1"/>
  <c r="AF51" i="1" s="1"/>
  <c r="AC51" i="1"/>
  <c r="AB51" i="1"/>
  <c r="AQ51" i="1" s="1"/>
  <c r="S51" i="1"/>
  <c r="BA50" i="1"/>
  <c r="AY50" i="1"/>
  <c r="AP50" i="1"/>
  <c r="AM50" i="1"/>
  <c r="AK50" i="1"/>
  <c r="AE50" i="1"/>
  <c r="AF50" i="1" s="1"/>
  <c r="AC50" i="1"/>
  <c r="AB50" i="1"/>
  <c r="AQ50" i="1" s="1"/>
  <c r="S50" i="1"/>
  <c r="BA49" i="1"/>
  <c r="AY49" i="1"/>
  <c r="AP49" i="1"/>
  <c r="AM49" i="1"/>
  <c r="AK49" i="1"/>
  <c r="AE49" i="1"/>
  <c r="AF49" i="1" s="1"/>
  <c r="AC49" i="1"/>
  <c r="AB49" i="1"/>
  <c r="AQ49" i="1" s="1"/>
  <c r="S49" i="1"/>
  <c r="BA48" i="1"/>
  <c r="AY48" i="1"/>
  <c r="AP48" i="1"/>
  <c r="AM48" i="1"/>
  <c r="AK48" i="1"/>
  <c r="AE48" i="1"/>
  <c r="AF48" i="1" s="1"/>
  <c r="AC48" i="1"/>
  <c r="AB48" i="1"/>
  <c r="AQ48" i="1" s="1"/>
  <c r="S48" i="1"/>
  <c r="BA47" i="1"/>
  <c r="AY47" i="1"/>
  <c r="AP47" i="1"/>
  <c r="AM47" i="1"/>
  <c r="AK47" i="1"/>
  <c r="AE47" i="1"/>
  <c r="AF47" i="1" s="1"/>
  <c r="AC47" i="1"/>
  <c r="AB47" i="1"/>
  <c r="AQ47" i="1" s="1"/>
  <c r="S47" i="1"/>
  <c r="BA46" i="1"/>
  <c r="AY46" i="1"/>
  <c r="AP46" i="1"/>
  <c r="AM46" i="1"/>
  <c r="AK46" i="1"/>
  <c r="AE46" i="1"/>
  <c r="AF46" i="1" s="1"/>
  <c r="AC46" i="1"/>
  <c r="AB46" i="1"/>
  <c r="AQ46" i="1" s="1"/>
  <c r="S46" i="1"/>
  <c r="BA45" i="1"/>
  <c r="AY45" i="1"/>
  <c r="AP45" i="1"/>
  <c r="AM45" i="1"/>
  <c r="AK45" i="1"/>
  <c r="AE45" i="1"/>
  <c r="AF45" i="1" s="1"/>
  <c r="AC45" i="1"/>
  <c r="AB45" i="1"/>
  <c r="AQ45" i="1" s="1"/>
  <c r="S45" i="1"/>
  <c r="BA44" i="1"/>
  <c r="AY44" i="1"/>
  <c r="AP44" i="1"/>
  <c r="AM44" i="1"/>
  <c r="AK44" i="1"/>
  <c r="AE44" i="1"/>
  <c r="AF44" i="1" s="1"/>
  <c r="AC44" i="1"/>
  <c r="AB44" i="1"/>
  <c r="AQ44" i="1" s="1"/>
  <c r="S44" i="1"/>
  <c r="BA43" i="1"/>
  <c r="AY43" i="1"/>
  <c r="AP43" i="1"/>
  <c r="AM43" i="1"/>
  <c r="AK43" i="1"/>
  <c r="AE43" i="1"/>
  <c r="AF43" i="1" s="1"/>
  <c r="AC43" i="1"/>
  <c r="AB43" i="1"/>
  <c r="AQ43" i="1" s="1"/>
  <c r="S43" i="1"/>
  <c r="BA42" i="1"/>
  <c r="AY42" i="1"/>
  <c r="AP42" i="1"/>
  <c r="AM42" i="1"/>
  <c r="AK42" i="1"/>
  <c r="AE42" i="1"/>
  <c r="AF42" i="1" s="1"/>
  <c r="AC42" i="1"/>
  <c r="AB42" i="1"/>
  <c r="AQ42" i="1" s="1"/>
  <c r="S42" i="1"/>
  <c r="BA41" i="1"/>
  <c r="AY41" i="1"/>
  <c r="AP41" i="1"/>
  <c r="AM41" i="1"/>
  <c r="AK41" i="1"/>
  <c r="AE41" i="1"/>
  <c r="AF41" i="1" s="1"/>
  <c r="AC41" i="1"/>
  <c r="AB41" i="1"/>
  <c r="AQ41" i="1" s="1"/>
  <c r="S41" i="1"/>
  <c r="BA40" i="1"/>
  <c r="AY40" i="1"/>
  <c r="AP40" i="1"/>
  <c r="AM40" i="1"/>
  <c r="AK40" i="1"/>
  <c r="AE40" i="1"/>
  <c r="AF40" i="1" s="1"/>
  <c r="AC40" i="1"/>
  <c r="AB40" i="1"/>
  <c r="AQ40" i="1" s="1"/>
  <c r="S40" i="1"/>
  <c r="BA39" i="1"/>
  <c r="AY39" i="1"/>
  <c r="AP39" i="1"/>
  <c r="AM39" i="1"/>
  <c r="AK39" i="1"/>
  <c r="AE39" i="1"/>
  <c r="AF39" i="1" s="1"/>
  <c r="AC39" i="1"/>
  <c r="AB39" i="1"/>
  <c r="AQ39" i="1" s="1"/>
  <c r="S39" i="1"/>
  <c r="BA38" i="1"/>
  <c r="AY38" i="1"/>
  <c r="AP38" i="1"/>
  <c r="AM38" i="1"/>
  <c r="AK38" i="1"/>
  <c r="AE38" i="1"/>
  <c r="AF38" i="1" s="1"/>
  <c r="AC38" i="1"/>
  <c r="AB38" i="1"/>
  <c r="AQ38" i="1" s="1"/>
  <c r="S38" i="1"/>
  <c r="BA37" i="1"/>
  <c r="AY37" i="1"/>
  <c r="AP37" i="1"/>
  <c r="AM37" i="1"/>
  <c r="AK37" i="1"/>
  <c r="AE37" i="1"/>
  <c r="AF37" i="1" s="1"/>
  <c r="AC37" i="1"/>
  <c r="AB37" i="1"/>
  <c r="AQ37" i="1" s="1"/>
  <c r="S37" i="1"/>
  <c r="BA36" i="1"/>
  <c r="AY36" i="1"/>
  <c r="AP36" i="1"/>
  <c r="AM36" i="1"/>
  <c r="AK36" i="1"/>
  <c r="AE36" i="1"/>
  <c r="AF36" i="1" s="1"/>
  <c r="AC36" i="1"/>
  <c r="AB36" i="1"/>
  <c r="AQ36" i="1" s="1"/>
  <c r="S36" i="1"/>
  <c r="BA35" i="1"/>
  <c r="AY35" i="1"/>
  <c r="AP35" i="1"/>
  <c r="AM35" i="1"/>
  <c r="AK35" i="1"/>
  <c r="AE35" i="1"/>
  <c r="AF35" i="1" s="1"/>
  <c r="AC35" i="1"/>
  <c r="AB35" i="1"/>
  <c r="AQ35" i="1" s="1"/>
  <c r="S35" i="1"/>
  <c r="BA34" i="1"/>
  <c r="AY34" i="1"/>
  <c r="AP34" i="1"/>
  <c r="AM34" i="1"/>
  <c r="AK34" i="1"/>
  <c r="AE34" i="1"/>
  <c r="AF34" i="1" s="1"/>
  <c r="AC34" i="1"/>
  <c r="AB34" i="1"/>
  <c r="AQ34" i="1" s="1"/>
  <c r="S34" i="1"/>
  <c r="BA33" i="1"/>
  <c r="AY33" i="1"/>
  <c r="AP33" i="1"/>
  <c r="AM33" i="1"/>
  <c r="AK33" i="1"/>
  <c r="AE33" i="1"/>
  <c r="AF33" i="1" s="1"/>
  <c r="AC33" i="1"/>
  <c r="AB33" i="1"/>
  <c r="AQ33" i="1" s="1"/>
  <c r="S33" i="1"/>
  <c r="BA32" i="1"/>
  <c r="AY32" i="1"/>
  <c r="AP32" i="1"/>
  <c r="AM32" i="1"/>
  <c r="AK32" i="1"/>
  <c r="AE32" i="1"/>
  <c r="AF32" i="1" s="1"/>
  <c r="AC32" i="1"/>
  <c r="AB32" i="1"/>
  <c r="AQ32" i="1" s="1"/>
  <c r="S32" i="1"/>
  <c r="BA31" i="1"/>
  <c r="AY31" i="1"/>
  <c r="AP31" i="1"/>
  <c r="AM31" i="1"/>
  <c r="AK31" i="1"/>
  <c r="AE31" i="1"/>
  <c r="AF31" i="1" s="1"/>
  <c r="AC31" i="1"/>
  <c r="AB31" i="1"/>
  <c r="AQ31" i="1" s="1"/>
  <c r="S31" i="1"/>
  <c r="BA30" i="1"/>
  <c r="AY30" i="1"/>
  <c r="AP30" i="1"/>
  <c r="AM30" i="1"/>
  <c r="AK30" i="1"/>
  <c r="AE30" i="1"/>
  <c r="AF30" i="1" s="1"/>
  <c r="AC30" i="1"/>
  <c r="AB30" i="1"/>
  <c r="AQ30" i="1" s="1"/>
  <c r="S30" i="1"/>
  <c r="BA29" i="1"/>
  <c r="AY29" i="1"/>
  <c r="AP29" i="1"/>
  <c r="AM29" i="1"/>
  <c r="AK29" i="1"/>
  <c r="AE29" i="1"/>
  <c r="AF29" i="1" s="1"/>
  <c r="AC29" i="1"/>
  <c r="AB29" i="1"/>
  <c r="AQ29" i="1" s="1"/>
  <c r="S29" i="1"/>
  <c r="BA28" i="1"/>
  <c r="AY28" i="1"/>
  <c r="AP28" i="1"/>
  <c r="AM28" i="1"/>
  <c r="AK28" i="1"/>
  <c r="AE28" i="1"/>
  <c r="AF28" i="1" s="1"/>
  <c r="AC28" i="1"/>
  <c r="AB28" i="1"/>
  <c r="AQ28" i="1" s="1"/>
  <c r="S28" i="1"/>
  <c r="BA27" i="1"/>
  <c r="AY27" i="1"/>
  <c r="AP27" i="1"/>
  <c r="AM27" i="1"/>
  <c r="AK27" i="1"/>
  <c r="AE27" i="1"/>
  <c r="AF27" i="1" s="1"/>
  <c r="AC27" i="1"/>
  <c r="AB27" i="1"/>
  <c r="AQ27" i="1" s="1"/>
  <c r="S27" i="1"/>
  <c r="BA26" i="1"/>
  <c r="AY26" i="1"/>
  <c r="AP26" i="1"/>
  <c r="AM26" i="1"/>
  <c r="AK26" i="1"/>
  <c r="AE26" i="1"/>
  <c r="AF26" i="1" s="1"/>
  <c r="AC26" i="1"/>
  <c r="AB26" i="1"/>
  <c r="AQ26" i="1" s="1"/>
  <c r="S26" i="1"/>
  <c r="BA25" i="1"/>
  <c r="AY25" i="1"/>
  <c r="AP25" i="1"/>
  <c r="AM25" i="1"/>
  <c r="AK25" i="1"/>
  <c r="AE25" i="1"/>
  <c r="AF25" i="1" s="1"/>
  <c r="AC25" i="1"/>
  <c r="AB25" i="1"/>
  <c r="AQ25" i="1" s="1"/>
  <c r="S25" i="1"/>
  <c r="BA24" i="1"/>
  <c r="AY24" i="1"/>
  <c r="AP24" i="1"/>
  <c r="AM24" i="1"/>
  <c r="AK24" i="1"/>
  <c r="AE24" i="1"/>
  <c r="AF24" i="1" s="1"/>
  <c r="AC24" i="1"/>
  <c r="AB24" i="1"/>
  <c r="AQ24" i="1" s="1"/>
  <c r="S24" i="1"/>
  <c r="BA23" i="1"/>
  <c r="AY23" i="1"/>
  <c r="AP23" i="1"/>
  <c r="AM23" i="1"/>
  <c r="AK23" i="1"/>
  <c r="AE23" i="1"/>
  <c r="AF23" i="1" s="1"/>
  <c r="AC23" i="1"/>
  <c r="AB23" i="1"/>
  <c r="AQ23" i="1" s="1"/>
  <c r="S23" i="1"/>
  <c r="BA22" i="1"/>
  <c r="AY22" i="1"/>
  <c r="AP22" i="1"/>
  <c r="AM22" i="1"/>
  <c r="AK22" i="1"/>
  <c r="AE22" i="1"/>
  <c r="AF22" i="1" s="1"/>
  <c r="AC22" i="1"/>
  <c r="AB22" i="1"/>
  <c r="AQ22" i="1" s="1"/>
  <c r="S22" i="1"/>
  <c r="BA21" i="1"/>
  <c r="AY21" i="1"/>
  <c r="AP21" i="1"/>
  <c r="AM21" i="1"/>
  <c r="AK21" i="1"/>
  <c r="AE21" i="1"/>
  <c r="AF21" i="1" s="1"/>
  <c r="AC21" i="1"/>
  <c r="AB21" i="1"/>
  <c r="AQ21" i="1" s="1"/>
  <c r="S21" i="1"/>
  <c r="BA20" i="1"/>
  <c r="AY20" i="1"/>
  <c r="AP20" i="1"/>
  <c r="AM20" i="1"/>
  <c r="AK20" i="1"/>
  <c r="AE20" i="1"/>
  <c r="AF20" i="1" s="1"/>
  <c r="AC20" i="1"/>
  <c r="AB20" i="1"/>
  <c r="AQ20" i="1" s="1"/>
  <c r="S20" i="1"/>
  <c r="BA19" i="1"/>
  <c r="AY19" i="1"/>
  <c r="AP19" i="1"/>
  <c r="AM19" i="1"/>
  <c r="AK19" i="1"/>
  <c r="AE19" i="1"/>
  <c r="AF19" i="1" s="1"/>
  <c r="AC19" i="1"/>
  <c r="AB19" i="1"/>
  <c r="AQ19" i="1" s="1"/>
  <c r="S19" i="1"/>
  <c r="BA18" i="1"/>
  <c r="AY18" i="1"/>
  <c r="AP18" i="1"/>
  <c r="AM18" i="1"/>
  <c r="AK18" i="1"/>
  <c r="AE18" i="1"/>
  <c r="AF18" i="1" s="1"/>
  <c r="AC18" i="1"/>
  <c r="AB18" i="1"/>
  <c r="AQ18" i="1" s="1"/>
  <c r="S18" i="1"/>
  <c r="BA17" i="1"/>
  <c r="AY17" i="1"/>
  <c r="AP17" i="1"/>
  <c r="AM17" i="1"/>
  <c r="AK17" i="1"/>
  <c r="AE17" i="1"/>
  <c r="AF17" i="1" s="1"/>
  <c r="AC17" i="1"/>
  <c r="AB17" i="1"/>
  <c r="AQ17" i="1" s="1"/>
  <c r="S17" i="1"/>
  <c r="BA16" i="1"/>
  <c r="AY16" i="1"/>
  <c r="AP16" i="1"/>
  <c r="AM16" i="1"/>
  <c r="AK16" i="1"/>
  <c r="AE16" i="1"/>
  <c r="AF16" i="1" s="1"/>
  <c r="AC16" i="1"/>
  <c r="AB16" i="1"/>
  <c r="AQ16" i="1" s="1"/>
  <c r="S16" i="1"/>
  <c r="BA15" i="1"/>
  <c r="AY15" i="1"/>
  <c r="AP15" i="1"/>
  <c r="AM15" i="1"/>
  <c r="AK15" i="1"/>
  <c r="AE15" i="1"/>
  <c r="AF15" i="1" s="1"/>
  <c r="AC15" i="1"/>
  <c r="AB15" i="1"/>
  <c r="AQ15" i="1" s="1"/>
  <c r="S15" i="1"/>
  <c r="BA14" i="1"/>
  <c r="AY14" i="1"/>
  <c r="AP14" i="1"/>
  <c r="AM14" i="1"/>
  <c r="AK14" i="1"/>
  <c r="AE14" i="1"/>
  <c r="AF14" i="1" s="1"/>
  <c r="AC14" i="1"/>
  <c r="AB14" i="1"/>
  <c r="AQ14" i="1" s="1"/>
  <c r="S14" i="1"/>
  <c r="BA13" i="1"/>
  <c r="AY13" i="1"/>
  <c r="AP13" i="1"/>
  <c r="AM13" i="1"/>
  <c r="AK13" i="1"/>
  <c r="AE13" i="1"/>
  <c r="AF13" i="1" s="1"/>
  <c r="AC13" i="1"/>
  <c r="AB13" i="1"/>
  <c r="AQ13" i="1" s="1"/>
  <c r="S13" i="1"/>
  <c r="BA12" i="1"/>
  <c r="AY12" i="1"/>
  <c r="AP12" i="1"/>
  <c r="AM12" i="1"/>
  <c r="AK12" i="1"/>
  <c r="AE12" i="1"/>
  <c r="AF12" i="1" s="1"/>
  <c r="AC12" i="1"/>
  <c r="AB12" i="1"/>
  <c r="AQ12" i="1" s="1"/>
  <c r="S12" i="1"/>
  <c r="BA11" i="1"/>
  <c r="AY11" i="1"/>
  <c r="AP11" i="1"/>
  <c r="AM11" i="1"/>
  <c r="AK11" i="1"/>
  <c r="AE11" i="1"/>
  <c r="AF11" i="1" s="1"/>
  <c r="AC11" i="1"/>
  <c r="AB11" i="1"/>
  <c r="AQ11" i="1" s="1"/>
  <c r="S11" i="1"/>
  <c r="BA10" i="1"/>
  <c r="AY10" i="1"/>
  <c r="AP10" i="1"/>
  <c r="AM10" i="1"/>
  <c r="AK10" i="1"/>
  <c r="AE10" i="1"/>
  <c r="AF10" i="1" s="1"/>
  <c r="AC10" i="1"/>
  <c r="AB10" i="1"/>
  <c r="AQ10" i="1" s="1"/>
  <c r="S10" i="1"/>
  <c r="BA9" i="1"/>
  <c r="AY9" i="1"/>
  <c r="AP9" i="1"/>
  <c r="AM9" i="1"/>
  <c r="AK9" i="1"/>
  <c r="AE9" i="1"/>
  <c r="AF9" i="1" s="1"/>
  <c r="AC9" i="1"/>
  <c r="AB9" i="1"/>
  <c r="AQ9" i="1" s="1"/>
  <c r="S9" i="1"/>
  <c r="BA8" i="1"/>
  <c r="AY8" i="1"/>
  <c r="AP8" i="1"/>
  <c r="AM8" i="1"/>
  <c r="AK8" i="1"/>
  <c r="AE8" i="1"/>
  <c r="AF8" i="1" s="1"/>
  <c r="AC8" i="1"/>
  <c r="AB8" i="1"/>
  <c r="AQ8" i="1" s="1"/>
  <c r="S8" i="1"/>
  <c r="BA7" i="1"/>
  <c r="AY7" i="1"/>
  <c r="AP7" i="1"/>
  <c r="AM7" i="1"/>
  <c r="AK7" i="1"/>
  <c r="AE7" i="1"/>
  <c r="AC7" i="1"/>
  <c r="AB7" i="1"/>
  <c r="AQ7" i="1" s="1"/>
  <c r="S7" i="1"/>
  <c r="BA6" i="1"/>
  <c r="AY6" i="1"/>
  <c r="AP6" i="1"/>
  <c r="AM6" i="1"/>
  <c r="AK6" i="1"/>
  <c r="AG6" i="1"/>
  <c r="AH6" i="1" s="1"/>
  <c r="AE6" i="1"/>
  <c r="AF6" i="1" s="1"/>
  <c r="AC6" i="1"/>
  <c r="AB6" i="1"/>
  <c r="AQ6" i="1" s="1"/>
  <c r="S6" i="1"/>
  <c r="BA5" i="1"/>
  <c r="AY5" i="1"/>
  <c r="AP5" i="1"/>
  <c r="AM5" i="1"/>
  <c r="AK5" i="1"/>
  <c r="AG5" i="1"/>
  <c r="AH5" i="1" s="1"/>
  <c r="AE5" i="1"/>
  <c r="AF5" i="1" s="1"/>
  <c r="AC5" i="1"/>
  <c r="AB5" i="1"/>
  <c r="AQ5" i="1" s="1"/>
  <c r="S5" i="1"/>
  <c r="BA4" i="1"/>
  <c r="AY4" i="1"/>
  <c r="AP4" i="1"/>
  <c r="AM4" i="1"/>
  <c r="AK4" i="1"/>
  <c r="AG4" i="1"/>
  <c r="AH4" i="1" s="1"/>
  <c r="AE4" i="1"/>
  <c r="AF4" i="1" s="1"/>
  <c r="AC4" i="1"/>
  <c r="AB4" i="1"/>
  <c r="AQ4" i="1" s="1"/>
  <c r="S4" i="1"/>
  <c r="BA3" i="1"/>
  <c r="AY3" i="1"/>
  <c r="AP3" i="1"/>
  <c r="AM3" i="1"/>
  <c r="AK3" i="1"/>
  <c r="AG3" i="1"/>
  <c r="AH3" i="1" s="1"/>
  <c r="AE3" i="1"/>
  <c r="AC3" i="1"/>
  <c r="AB3" i="1"/>
  <c r="AQ3" i="1" s="1"/>
  <c r="S3" i="1"/>
  <c r="BC1" i="1"/>
  <c r="BB1" i="1"/>
  <c r="AZ1" i="1"/>
  <c r="AX1" i="1"/>
  <c r="AY1" i="1" s="1"/>
  <c r="AW1" i="1"/>
  <c r="AV1" i="1"/>
  <c r="AU1" i="1"/>
  <c r="AT1" i="1"/>
  <c r="AS1" i="1"/>
  <c r="AR1" i="1"/>
  <c r="AO1" i="1"/>
  <c r="AN1" i="1"/>
  <c r="AL1" i="1"/>
  <c r="AM1" i="1" s="1"/>
  <c r="AJ1" i="1"/>
  <c r="AI1" i="1"/>
  <c r="AB1" i="1"/>
  <c r="AA1" i="1"/>
  <c r="Z1" i="1"/>
  <c r="Y1" i="1"/>
  <c r="X1" i="1"/>
  <c r="W1" i="1"/>
  <c r="V1" i="1"/>
  <c r="U1" i="1"/>
  <c r="T1" i="1"/>
  <c r="R1" i="1"/>
  <c r="Q1" i="1"/>
  <c r="P1" i="1"/>
  <c r="O1" i="1"/>
  <c r="N1" i="1"/>
  <c r="M1" i="1"/>
  <c r="L1" i="1"/>
  <c r="AP1" i="1" s="1"/>
  <c r="K1" i="1"/>
  <c r="AC1" i="1" l="1"/>
  <c r="AQ1" i="1"/>
  <c r="S1" i="1"/>
  <c r="AD1" i="1"/>
  <c r="AK1" i="1"/>
  <c r="BA1" i="1"/>
  <c r="AF3" i="1"/>
  <c r="AE1" i="1"/>
  <c r="AF1" i="1" s="1"/>
  <c r="AF7" i="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G52" i="1"/>
  <c r="AH52" i="1" s="1"/>
  <c r="AG53" i="1"/>
  <c r="AH53" i="1" s="1"/>
  <c r="AG54" i="1"/>
  <c r="AH54" i="1" s="1"/>
  <c r="AG55" i="1"/>
  <c r="AH55" i="1" s="1"/>
  <c r="AG56" i="1"/>
  <c r="AH56" i="1" s="1"/>
  <c r="AG57" i="1"/>
  <c r="AH57" i="1" s="1"/>
  <c r="AG58" i="1"/>
  <c r="AH58" i="1" s="1"/>
  <c r="AG59" i="1"/>
  <c r="AH59" i="1" s="1"/>
  <c r="AG60" i="1"/>
  <c r="AH60" i="1" s="1"/>
  <c r="AG61" i="1"/>
  <c r="AH61" i="1" s="1"/>
  <c r="AG62" i="1"/>
  <c r="AH62" i="1" s="1"/>
  <c r="AG63" i="1"/>
  <c r="AH63" i="1" s="1"/>
  <c r="AG64" i="1"/>
  <c r="AH64" i="1" s="1"/>
  <c r="AQ73" i="1"/>
  <c r="AC73" i="1"/>
  <c r="AQ77" i="1"/>
  <c r="AC77" i="1"/>
  <c r="AQ81" i="1"/>
  <c r="AC81" i="1"/>
  <c r="AQ85" i="1"/>
  <c r="AC85" i="1"/>
  <c r="AQ89" i="1"/>
  <c r="AC89" i="1"/>
  <c r="AQ93" i="1"/>
  <c r="AC93" i="1"/>
  <c r="AD3" i="1"/>
  <c r="AD4" i="1"/>
  <c r="AD5" i="1"/>
  <c r="AD6" i="1"/>
  <c r="AD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G65" i="1"/>
  <c r="AH65" i="1" s="1"/>
  <c r="AG66" i="1"/>
  <c r="AH66" i="1" s="1"/>
  <c r="AG67" i="1"/>
  <c r="AH67" i="1" s="1"/>
  <c r="AG68" i="1"/>
  <c r="AH68" i="1" s="1"/>
  <c r="AG69" i="1"/>
  <c r="AH69" i="1" s="1"/>
  <c r="AQ71" i="1"/>
  <c r="AC71" i="1"/>
  <c r="AD73" i="1"/>
  <c r="AG73" i="1"/>
  <c r="AH73" i="1" s="1"/>
  <c r="AQ75" i="1"/>
  <c r="AC75" i="1"/>
  <c r="AD77" i="1"/>
  <c r="AG77" i="1"/>
  <c r="AH77" i="1" s="1"/>
  <c r="AQ79" i="1"/>
  <c r="AC79" i="1"/>
  <c r="AD81" i="1"/>
  <c r="AG81" i="1"/>
  <c r="AH81" i="1" s="1"/>
  <c r="AQ83" i="1"/>
  <c r="AC83" i="1"/>
  <c r="AD85" i="1"/>
  <c r="AG85" i="1"/>
  <c r="AH85" i="1" s="1"/>
  <c r="AQ87" i="1"/>
  <c r="AC87" i="1"/>
  <c r="AD89" i="1"/>
  <c r="AG89" i="1"/>
  <c r="AH89" i="1" s="1"/>
  <c r="AQ91" i="1"/>
  <c r="AC91" i="1"/>
  <c r="AD93" i="1"/>
  <c r="AG93" i="1"/>
  <c r="AH93" i="1" s="1"/>
  <c r="AQ95" i="1"/>
  <c r="AC95" i="1"/>
  <c r="AG95" i="1"/>
  <c r="AH95" i="1" s="1"/>
  <c r="AD95" i="1"/>
  <c r="AD65" i="1"/>
  <c r="AD66" i="1"/>
  <c r="AD67" i="1"/>
  <c r="AD68" i="1"/>
  <c r="AD69" i="1"/>
  <c r="AD70" i="1"/>
  <c r="AD72" i="1"/>
  <c r="AD74" i="1"/>
  <c r="AD76" i="1"/>
  <c r="AD78" i="1"/>
  <c r="AD80" i="1"/>
  <c r="AD82" i="1"/>
  <c r="AD84" i="1"/>
  <c r="AD86" i="1"/>
  <c r="AD88" i="1"/>
  <c r="AD90" i="1"/>
  <c r="AD92" i="1"/>
  <c r="AG97" i="1"/>
  <c r="AH97" i="1" s="1"/>
  <c r="AC97" i="1"/>
  <c r="AQ97" i="1"/>
  <c r="AG98" i="1"/>
  <c r="AH98" i="1" s="1"/>
  <c r="AC98" i="1"/>
  <c r="AQ98" i="1"/>
  <c r="AG99" i="1"/>
  <c r="AH99" i="1" s="1"/>
  <c r="AC99" i="1"/>
  <c r="AQ99" i="1"/>
  <c r="AG100" i="1"/>
  <c r="AH100" i="1" s="1"/>
  <c r="AC100" i="1"/>
  <c r="AQ100" i="1"/>
  <c r="AG101" i="1"/>
  <c r="AH101" i="1" s="1"/>
  <c r="AC101" i="1"/>
  <c r="AQ101" i="1"/>
  <c r="AG102" i="1"/>
  <c r="AH102" i="1" s="1"/>
  <c r="AC102" i="1"/>
  <c r="AQ102" i="1"/>
  <c r="AG103" i="1"/>
  <c r="AH103" i="1" s="1"/>
  <c r="AC103" i="1"/>
  <c r="AQ103" i="1"/>
  <c r="AG104" i="1"/>
  <c r="AH104" i="1" s="1"/>
  <c r="AC104" i="1"/>
  <c r="AQ104" i="1"/>
  <c r="AG105" i="1"/>
  <c r="AH105" i="1" s="1"/>
  <c r="AC105" i="1"/>
  <c r="AQ105" i="1"/>
  <c r="AG106" i="1"/>
  <c r="AH106" i="1" s="1"/>
  <c r="AC106" i="1"/>
  <c r="AQ106" i="1"/>
  <c r="AG107" i="1"/>
  <c r="AH107" i="1" s="1"/>
  <c r="AC107" i="1"/>
  <c r="AQ107" i="1"/>
  <c r="AG108" i="1"/>
  <c r="AH108" i="1" s="1"/>
  <c r="AC108" i="1"/>
  <c r="AQ108" i="1"/>
  <c r="AG109" i="1"/>
  <c r="AH109" i="1" s="1"/>
  <c r="AC109" i="1"/>
  <c r="AQ109" i="1"/>
  <c r="AG110" i="1"/>
  <c r="AH110" i="1" s="1"/>
  <c r="AC110" i="1"/>
  <c r="AQ110" i="1"/>
  <c r="AG111" i="1"/>
  <c r="AH111" i="1" s="1"/>
  <c r="AC111" i="1"/>
  <c r="AQ111" i="1"/>
  <c r="AG112" i="1"/>
  <c r="AH112" i="1" s="1"/>
  <c r="AC112" i="1"/>
  <c r="AQ112" i="1"/>
  <c r="AG113" i="1"/>
  <c r="AH113" i="1" s="1"/>
  <c r="AC113" i="1"/>
  <c r="AQ113" i="1"/>
  <c r="AG114" i="1"/>
  <c r="AH114" i="1" s="1"/>
  <c r="AC114" i="1"/>
  <c r="AQ114" i="1"/>
  <c r="AG115" i="1"/>
  <c r="AH115" i="1" s="1"/>
  <c r="AC115" i="1"/>
  <c r="AQ115" i="1"/>
  <c r="AG116" i="1"/>
  <c r="AH116" i="1" s="1"/>
  <c r="AC116" i="1"/>
  <c r="AQ116" i="1"/>
  <c r="AG117" i="1"/>
  <c r="AH117" i="1" s="1"/>
  <c r="AC117" i="1"/>
  <c r="AQ117" i="1"/>
  <c r="AG118" i="1"/>
  <c r="AH118" i="1" s="1"/>
  <c r="AC118" i="1"/>
  <c r="AQ118" i="1"/>
  <c r="AG119" i="1"/>
  <c r="AH119" i="1" s="1"/>
  <c r="AC119" i="1"/>
  <c r="AQ119" i="1"/>
  <c r="AG120" i="1"/>
  <c r="AH120" i="1" s="1"/>
  <c r="AC120" i="1"/>
  <c r="AQ120" i="1"/>
  <c r="AG121" i="1"/>
  <c r="AH121" i="1" s="1"/>
  <c r="AC121" i="1"/>
  <c r="AQ121" i="1"/>
  <c r="AG122" i="1"/>
  <c r="AH122" i="1" s="1"/>
  <c r="AC122" i="1"/>
  <c r="AQ122" i="1"/>
  <c r="AG123" i="1"/>
  <c r="AH123" i="1" s="1"/>
  <c r="AC123" i="1"/>
  <c r="AQ123" i="1"/>
  <c r="AG124" i="1"/>
  <c r="AH124" i="1" s="1"/>
  <c r="AC124" i="1"/>
  <c r="AQ124" i="1"/>
  <c r="AG125" i="1"/>
  <c r="AH125" i="1" s="1"/>
  <c r="AC125" i="1"/>
  <c r="AQ125" i="1"/>
  <c r="AG126" i="1"/>
  <c r="AH126" i="1" s="1"/>
  <c r="AC126" i="1"/>
  <c r="AQ126" i="1"/>
  <c r="AG127" i="1"/>
  <c r="AH127" i="1" s="1"/>
  <c r="AC127" i="1"/>
  <c r="AQ127" i="1"/>
  <c r="AG128" i="1"/>
  <c r="AH128" i="1" s="1"/>
  <c r="AC128" i="1"/>
  <c r="AQ128" i="1"/>
  <c r="AG129" i="1"/>
  <c r="AH129" i="1" s="1"/>
  <c r="AC129" i="1"/>
  <c r="AQ129" i="1"/>
  <c r="AG130" i="1"/>
  <c r="AH130" i="1" s="1"/>
  <c r="AC130" i="1"/>
  <c r="AQ130" i="1"/>
  <c r="AG131" i="1"/>
  <c r="AH131" i="1" s="1"/>
  <c r="AC131" i="1"/>
  <c r="AQ131" i="1"/>
  <c r="AG132" i="1"/>
  <c r="AH132" i="1" s="1"/>
  <c r="AC132" i="1"/>
  <c r="AQ132" i="1"/>
  <c r="AG133" i="1"/>
  <c r="AH133" i="1" s="1"/>
  <c r="AC133" i="1"/>
  <c r="AQ133" i="1"/>
  <c r="AQ134" i="1"/>
  <c r="AD134" i="1"/>
  <c r="AG134" i="1"/>
  <c r="AH134" i="1" s="1"/>
  <c r="AC134" i="1"/>
  <c r="AD94" i="1"/>
  <c r="AD96" i="1"/>
  <c r="AC135" i="1"/>
  <c r="AG135" i="1"/>
  <c r="AH135" i="1" s="1"/>
  <c r="AC136" i="1"/>
  <c r="AG136" i="1"/>
  <c r="AH136" i="1" s="1"/>
  <c r="AC137" i="1"/>
  <c r="AG137" i="1"/>
  <c r="AH137" i="1" s="1"/>
  <c r="AC138" i="1"/>
  <c r="AG138" i="1"/>
  <c r="AH138" i="1" s="1"/>
  <c r="AC139" i="1"/>
  <c r="AG139" i="1"/>
  <c r="AH139" i="1" s="1"/>
  <c r="AC140" i="1"/>
  <c r="AG140" i="1"/>
  <c r="AH140" i="1" s="1"/>
  <c r="AC141" i="1"/>
  <c r="AG141" i="1"/>
  <c r="AH141" i="1" s="1"/>
  <c r="AC142" i="1"/>
  <c r="AG142" i="1"/>
  <c r="AH142" i="1" s="1"/>
  <c r="AC143" i="1"/>
  <c r="AG143" i="1"/>
  <c r="AH143" i="1" s="1"/>
  <c r="AC144" i="1"/>
  <c r="AG144" i="1"/>
  <c r="AH144" i="1" s="1"/>
  <c r="AC145" i="1"/>
  <c r="AG145" i="1"/>
  <c r="AH145" i="1" s="1"/>
  <c r="AC146" i="1"/>
  <c r="AG146" i="1"/>
  <c r="AH146" i="1" s="1"/>
  <c r="AC147" i="1"/>
  <c r="AG147" i="1"/>
  <c r="AH147" i="1" s="1"/>
  <c r="AC148" i="1"/>
  <c r="AG148" i="1"/>
  <c r="AH148" i="1" s="1"/>
  <c r="AC149" i="1"/>
  <c r="AG149" i="1"/>
  <c r="AH149" i="1" s="1"/>
  <c r="AC150" i="1"/>
  <c r="AG150" i="1"/>
  <c r="AH150" i="1" s="1"/>
  <c r="AC151" i="1"/>
  <c r="AG151" i="1"/>
  <c r="AH151" i="1" s="1"/>
  <c r="AC152" i="1"/>
  <c r="AG152" i="1"/>
  <c r="AH152" i="1" s="1"/>
  <c r="AG186" i="1"/>
  <c r="AH186" i="1" s="1"/>
  <c r="AC186" i="1"/>
  <c r="AD186" i="1"/>
  <c r="AG188" i="1"/>
  <c r="AH188" i="1" s="1"/>
  <c r="AC188" i="1"/>
  <c r="AD188" i="1"/>
  <c r="AG190" i="1"/>
  <c r="AH190" i="1" s="1"/>
  <c r="AC190" i="1"/>
  <c r="AD190" i="1"/>
  <c r="AG192" i="1"/>
  <c r="AH192" i="1" s="1"/>
  <c r="AC192" i="1"/>
  <c r="AD192" i="1"/>
  <c r="AG194" i="1"/>
  <c r="AH194" i="1" s="1"/>
  <c r="AC194" i="1"/>
  <c r="AD194" i="1"/>
  <c r="AG196" i="1"/>
  <c r="AH196" i="1" s="1"/>
  <c r="AC196" i="1"/>
  <c r="AD196" i="1"/>
  <c r="AG198" i="1"/>
  <c r="AH198" i="1" s="1"/>
  <c r="AC198" i="1"/>
  <c r="AD198" i="1"/>
  <c r="AG200" i="1"/>
  <c r="AH200" i="1" s="1"/>
  <c r="AC200" i="1"/>
  <c r="AD200" i="1"/>
  <c r="AG202" i="1"/>
  <c r="AH202" i="1" s="1"/>
  <c r="AC202" i="1"/>
  <c r="AD202" i="1"/>
  <c r="AG204" i="1"/>
  <c r="AH204" i="1" s="1"/>
  <c r="AC204" i="1"/>
  <c r="AD204" i="1"/>
  <c r="AG206" i="1"/>
  <c r="AH206" i="1" s="1"/>
  <c r="AC206" i="1"/>
  <c r="AD206" i="1"/>
  <c r="AG208" i="1"/>
  <c r="AH208" i="1" s="1"/>
  <c r="AC208" i="1"/>
  <c r="AD208" i="1"/>
  <c r="AG210" i="1"/>
  <c r="AH210" i="1" s="1"/>
  <c r="AC210" i="1"/>
  <c r="AD210" i="1"/>
  <c r="AG212" i="1"/>
  <c r="AH212" i="1" s="1"/>
  <c r="AC212" i="1"/>
  <c r="AD212" i="1"/>
  <c r="AG214" i="1"/>
  <c r="AH214" i="1" s="1"/>
  <c r="AC214" i="1"/>
  <c r="AD214" i="1"/>
  <c r="AG216" i="1"/>
  <c r="AH216" i="1" s="1"/>
  <c r="AC216" i="1"/>
  <c r="AD216" i="1"/>
  <c r="AG218" i="1"/>
  <c r="AH218" i="1" s="1"/>
  <c r="AC218" i="1"/>
  <c r="AD218" i="1"/>
  <c r="AG220" i="1"/>
  <c r="AH220" i="1" s="1"/>
  <c r="AC220" i="1"/>
  <c r="AD220" i="1"/>
  <c r="AG222" i="1"/>
  <c r="AH222" i="1" s="1"/>
  <c r="AC222" i="1"/>
  <c r="AD222" i="1"/>
  <c r="AG224" i="1"/>
  <c r="AH224" i="1" s="1"/>
  <c r="AC224" i="1"/>
  <c r="AD224" i="1"/>
  <c r="AG226" i="1"/>
  <c r="AH226" i="1" s="1"/>
  <c r="AC226" i="1"/>
  <c r="AD226" i="1"/>
  <c r="AD135" i="1"/>
  <c r="AD136" i="1"/>
  <c r="AD137" i="1"/>
  <c r="AD138" i="1"/>
  <c r="AD139" i="1"/>
  <c r="AD140" i="1"/>
  <c r="AD141" i="1"/>
  <c r="AD142" i="1"/>
  <c r="AD143" i="1"/>
  <c r="AD144" i="1"/>
  <c r="AD145" i="1"/>
  <c r="AD146" i="1"/>
  <c r="AD147" i="1"/>
  <c r="AD148" i="1"/>
  <c r="AD149" i="1"/>
  <c r="AD150" i="1"/>
  <c r="AD151" i="1"/>
  <c r="AD152" i="1"/>
  <c r="AG185" i="1"/>
  <c r="AH185" i="1" s="1"/>
  <c r="AC185" i="1"/>
  <c r="AD185" i="1"/>
  <c r="AG187" i="1"/>
  <c r="AH187" i="1" s="1"/>
  <c r="AC187" i="1"/>
  <c r="AD187" i="1"/>
  <c r="AG189" i="1"/>
  <c r="AH189" i="1" s="1"/>
  <c r="AC189" i="1"/>
  <c r="AD189" i="1"/>
  <c r="AG191" i="1"/>
  <c r="AH191" i="1" s="1"/>
  <c r="AC191" i="1"/>
  <c r="AD191" i="1"/>
  <c r="AG193" i="1"/>
  <c r="AH193" i="1" s="1"/>
  <c r="AC193" i="1"/>
  <c r="AD193" i="1"/>
  <c r="AG195" i="1"/>
  <c r="AH195" i="1" s="1"/>
  <c r="AC195" i="1"/>
  <c r="AD195" i="1"/>
  <c r="AG197" i="1"/>
  <c r="AH197" i="1" s="1"/>
  <c r="AC197" i="1"/>
  <c r="AD197" i="1"/>
  <c r="AG199" i="1"/>
  <c r="AH199" i="1" s="1"/>
  <c r="AC199" i="1"/>
  <c r="AD199" i="1"/>
  <c r="AG201" i="1"/>
  <c r="AH201" i="1" s="1"/>
  <c r="AC201" i="1"/>
  <c r="AD201" i="1"/>
  <c r="AG203" i="1"/>
  <c r="AH203" i="1" s="1"/>
  <c r="AC203" i="1"/>
  <c r="AD203" i="1"/>
  <c r="AG205" i="1"/>
  <c r="AH205" i="1" s="1"/>
  <c r="AC205" i="1"/>
  <c r="AD205" i="1"/>
  <c r="AG207" i="1"/>
  <c r="AH207" i="1" s="1"/>
  <c r="AC207" i="1"/>
  <c r="AD207" i="1"/>
  <c r="AG209" i="1"/>
  <c r="AH209" i="1" s="1"/>
  <c r="AC209" i="1"/>
  <c r="AD209" i="1"/>
  <c r="AG211" i="1"/>
  <c r="AH211" i="1" s="1"/>
  <c r="AC211" i="1"/>
  <c r="AD211" i="1"/>
  <c r="AG213" i="1"/>
  <c r="AH213" i="1" s="1"/>
  <c r="AC213" i="1"/>
  <c r="AD213" i="1"/>
  <c r="AG215" i="1"/>
  <c r="AH215" i="1" s="1"/>
  <c r="AC215" i="1"/>
  <c r="AD215" i="1"/>
  <c r="AG217" i="1"/>
  <c r="AH217" i="1" s="1"/>
  <c r="AC217" i="1"/>
  <c r="AD217" i="1"/>
  <c r="AG219" i="1"/>
  <c r="AH219" i="1" s="1"/>
  <c r="AC219" i="1"/>
  <c r="AD219" i="1"/>
  <c r="AG221" i="1"/>
  <c r="AH221" i="1" s="1"/>
  <c r="AC221" i="1"/>
  <c r="AD221" i="1"/>
  <c r="AG223" i="1"/>
  <c r="AH223" i="1" s="1"/>
  <c r="AC223" i="1"/>
  <c r="AD223" i="1"/>
  <c r="AG225" i="1"/>
  <c r="AH225" i="1" s="1"/>
  <c r="AC225" i="1"/>
  <c r="AD225"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G184" i="1"/>
  <c r="AH184" i="1" s="1"/>
  <c r="AD184" i="1"/>
  <c r="AG1" i="1" l="1"/>
  <c r="AH1" i="1" s="1"/>
</calcChain>
</file>

<file path=xl/sharedStrings.xml><?xml version="1.0" encoding="utf-8"?>
<sst xmlns="http://schemas.openxmlformats.org/spreadsheetml/2006/main" count="1632" uniqueCount="677">
  <si>
    <t>Pour la sélection ========&gt;</t>
  </si>
  <si>
    <t>BM</t>
  </si>
  <si>
    <t>com com</t>
  </si>
  <si>
    <t>BDLA ?</t>
  </si>
  <si>
    <t>Code scrib</t>
  </si>
  <si>
    <t>insee</t>
  </si>
  <si>
    <t>Nom de l'établissement</t>
  </si>
  <si>
    <t>Code postal</t>
  </si>
  <si>
    <t>Ville</t>
  </si>
  <si>
    <t>Site internet</t>
  </si>
  <si>
    <t>compteur</t>
  </si>
  <si>
    <t>Population</t>
  </si>
  <si>
    <t>horaires</t>
  </si>
  <si>
    <t>places assises</t>
  </si>
  <si>
    <t>avec accès internet</t>
  </si>
  <si>
    <t>wifi</t>
  </si>
  <si>
    <t>SIGB</t>
  </si>
  <si>
    <t>surface</t>
  </si>
  <si>
    <t>Surface / hab</t>
  </si>
  <si>
    <t>Fonds livres</t>
  </si>
  <si>
    <t>acq° livres</t>
  </si>
  <si>
    <t>Fonds CD</t>
  </si>
  <si>
    <t>acq° CD</t>
  </si>
  <si>
    <t>Fonds DVD</t>
  </si>
  <si>
    <t>acq° DVD</t>
  </si>
  <si>
    <t>Fonds JV</t>
  </si>
  <si>
    <t>acq° JV</t>
  </si>
  <si>
    <t>FONDS</t>
  </si>
  <si>
    <t>nb docs / hab.</t>
  </si>
  <si>
    <t>nb docs / m2</t>
  </si>
  <si>
    <t>ACQ°</t>
  </si>
  <si>
    <t>Acq° / 100 hab.</t>
  </si>
  <si>
    <t>durée de conservation</t>
  </si>
  <si>
    <t>Âge théorique</t>
  </si>
  <si>
    <t>Périodiques</t>
  </si>
  <si>
    <t>inscrits actifs</t>
  </si>
  <si>
    <t>Tx inscrits</t>
  </si>
  <si>
    <t>emprunteurs actifs</t>
  </si>
  <si>
    <t>Tx emprunteurs</t>
  </si>
  <si>
    <t>fréquentation</t>
  </si>
  <si>
    <t>prêts particuliers</t>
  </si>
  <si>
    <t>prêts / hab.</t>
  </si>
  <si>
    <t>Tx de rotation</t>
  </si>
  <si>
    <t>Prêts livres BDLA</t>
  </si>
  <si>
    <t>Prêts CD BDLA</t>
  </si>
  <si>
    <t>Prêts DVD BDLA</t>
  </si>
  <si>
    <t>Réseaux sociaux ?</t>
  </si>
  <si>
    <t>Lesquels</t>
  </si>
  <si>
    <t>Budgets action culturelle</t>
  </si>
  <si>
    <t>Budget acq°</t>
  </si>
  <si>
    <t>budget / hab</t>
  </si>
  <si>
    <t>ETP</t>
  </si>
  <si>
    <t>ETP / 2000 hab.</t>
  </si>
  <si>
    <t>Bénévoles</t>
  </si>
  <si>
    <t>gratuité ?</t>
  </si>
  <si>
    <t>Assérac</t>
  </si>
  <si>
    <t>CAP Atlantique</t>
  </si>
  <si>
    <t>BDLA</t>
  </si>
  <si>
    <t>Bibliothèque municipale Le Pré aux livres</t>
  </si>
  <si>
    <t>www.asserac.fr</t>
  </si>
  <si>
    <t>Paprika cs2</t>
  </si>
  <si>
    <t>Batz-sur-Mer</t>
  </si>
  <si>
    <t>Bibliothèque de Batz-sur-Mer</t>
  </si>
  <si>
    <t>www.mediatheque.batzsurmer.fr</t>
  </si>
  <si>
    <t>Orphée</t>
  </si>
  <si>
    <t>Facebook</t>
  </si>
  <si>
    <t>Guérande</t>
  </si>
  <si>
    <t>Hors BDLA</t>
  </si>
  <si>
    <t>Mediatheque Municipale</t>
  </si>
  <si>
    <t>https://mediatheque.ville-guerande.fr/</t>
  </si>
  <si>
    <t>ORPHEE NX</t>
  </si>
  <si>
    <t>Herbignac</t>
  </si>
  <si>
    <t>Espace culturel François-Mitterrand</t>
  </si>
  <si>
    <t>www.espace-culture.herbignac.com</t>
  </si>
  <si>
    <t>Afi.Nanook 4.1.21</t>
  </si>
  <si>
    <t>La Baule-Escoublac</t>
  </si>
  <si>
    <t>Bibliothèque municipale Henri Queffélec</t>
  </si>
  <si>
    <t>bibliotheque.labaule.fr</t>
  </si>
  <si>
    <t>Electre</t>
  </si>
  <si>
    <t>La Turballe</t>
  </si>
  <si>
    <t>Bibliotheque Municipale Anita Conti</t>
  </si>
  <si>
    <t>AGATE 2.65</t>
  </si>
  <si>
    <t>Le Croisic</t>
  </si>
  <si>
    <t>Médiathèque Le Traict d'encre</t>
  </si>
  <si>
    <t>https://mediatheque.lecroisic.fr/</t>
  </si>
  <si>
    <t>Orphée NX version 3.8.0.55</t>
  </si>
  <si>
    <t>Le Pouliguen</t>
  </si>
  <si>
    <t>Bibliothèque municipale du Pouliguen</t>
  </si>
  <si>
    <t>Decalog SIGB</t>
  </si>
  <si>
    <t>Besné</t>
  </si>
  <si>
    <t>CARENE</t>
  </si>
  <si>
    <t>Médiathèque George Sand</t>
  </si>
  <si>
    <t>http://mediatheque.besne.fr</t>
  </si>
  <si>
    <t>Decalog SIGB 9.8.53</t>
  </si>
  <si>
    <t>Donges</t>
  </si>
  <si>
    <t>http://mediatheque.ville-donges.fr/</t>
  </si>
  <si>
    <t>PAPRIKA 1.3</t>
  </si>
  <si>
    <t>FACEBOOK</t>
  </si>
  <si>
    <t>La Chapelle-des-Marais</t>
  </si>
  <si>
    <t>mediatheque.gastonleroux.opac3d.fr</t>
  </si>
  <si>
    <t>decalog SIGB</t>
  </si>
  <si>
    <t>Montoir-de-Bretagne</t>
  </si>
  <si>
    <t>Médiathèque Municipale Barbara</t>
  </si>
  <si>
    <t>https://montoir-de-bretagne.c3rb.org</t>
  </si>
  <si>
    <t>Orphée.Net 3.3n - Version 3.7.0.39</t>
  </si>
  <si>
    <t>facebook</t>
  </si>
  <si>
    <t>Pornichet</t>
  </si>
  <si>
    <t>Médiathèque Jacques Lambert</t>
  </si>
  <si>
    <t>wwww.mediatheque.ville-pornichet.com</t>
  </si>
  <si>
    <t>Decalog SIGB Version 9.0.36</t>
  </si>
  <si>
    <t>Saint-André-des-Eaux</t>
  </si>
  <si>
    <t>Bibliotheque Municipale</t>
  </si>
  <si>
    <t>http://bibliotheque.saint-andre-des-eaux.fr/</t>
  </si>
  <si>
    <t>Decalog sigb</t>
  </si>
  <si>
    <t>Saint-Joachim</t>
  </si>
  <si>
    <t>http://stjoachim.opac3d.fr</t>
  </si>
  <si>
    <t>Agate - version 2.65</t>
  </si>
  <si>
    <t>Saint-Malo-de-Guersac</t>
  </si>
  <si>
    <t>Médiathèque Municipale</t>
  </si>
  <si>
    <t>http://mediatheque-colette.opac3d.fr/</t>
  </si>
  <si>
    <t>Paprika CS2</t>
  </si>
  <si>
    <t>Saint-Nazaire - annexe</t>
  </si>
  <si>
    <t>Bibliothèque Anne Frank</t>
  </si>
  <si>
    <t>Saint-Nazaire</t>
  </si>
  <si>
    <t>https://mediatheque.mairie-saintnazaire.fr/#focus</t>
  </si>
  <si>
    <t>Horizon 7.5.5</t>
  </si>
  <si>
    <t>Saint-Nazaire - bibliobus</t>
  </si>
  <si>
    <t>Bibliobus</t>
  </si>
  <si>
    <t>Saint-Nazaire - Centrale</t>
  </si>
  <si>
    <t>Médiathèque Etienne Caux</t>
  </si>
  <si>
    <t>https://mediatheque.mairie-saintnazaire.fr</t>
  </si>
  <si>
    <t>Trignac</t>
  </si>
  <si>
    <t>biblio.mairie-trignac.fr</t>
  </si>
  <si>
    <t>Paprika 1.3.4.6</t>
  </si>
  <si>
    <t>Crossac</t>
  </si>
  <si>
    <t>CC Pontchâteau</t>
  </si>
  <si>
    <t>Bibliothèque Intercommunale De Crossac</t>
  </si>
  <si>
    <t>reseaubiblio.cc-paysdepontchateau.fr</t>
  </si>
  <si>
    <t>Nanook</t>
  </si>
  <si>
    <t>Drefféac</t>
  </si>
  <si>
    <t>Bibliothèque Intercommunale De Drefféac</t>
  </si>
  <si>
    <t>http://reseaubiblio.cc-paysdepontchateau.fr/</t>
  </si>
  <si>
    <t>Guenrouet</t>
  </si>
  <si>
    <t>Bibliothèque Intercommunale De Guenrouët</t>
  </si>
  <si>
    <t>Missillac</t>
  </si>
  <si>
    <t>Bibliothèque Intercommunale De Missillac</t>
  </si>
  <si>
    <t>Pontchâteau</t>
  </si>
  <si>
    <t>Médiathèque intercommunale de Pont-Château</t>
  </si>
  <si>
    <t>Sainte-Anne-sur-Brivet</t>
  </si>
  <si>
    <t>Bibliothèque Intercommunale De Ste Anne Sur Brivet</t>
  </si>
  <si>
    <t>Sainte-Reine-de-Bretagne</t>
  </si>
  <si>
    <t>Bibliothèque Intercommunale De Ste Reine De Bretagne</t>
  </si>
  <si>
    <t>Saint-Gildas-des-Bois</t>
  </si>
  <si>
    <t>Bibliothèque Intercommunale De Saint Gildas Des Bois</t>
  </si>
  <si>
    <t>Sévérac</t>
  </si>
  <si>
    <t>Bibliothèque Intercommunale De Sévérac</t>
  </si>
  <si>
    <t>Châteaubriant</t>
  </si>
  <si>
    <t>CCCD</t>
  </si>
  <si>
    <t>Médiathèque de Chateaubriant</t>
  </si>
  <si>
    <t>https://mediatheques.cc-chateaubriant-derval.fr/</t>
  </si>
  <si>
    <t>AFI-Nanook</t>
  </si>
  <si>
    <t>Derval</t>
  </si>
  <si>
    <t>MEDIATHEQUE INTERCOMMUNALE DE DERVAL</t>
  </si>
  <si>
    <t>Erbray</t>
  </si>
  <si>
    <t>Bibliothèque d'Erbray</t>
  </si>
  <si>
    <t>https://mediatheques.cc-chateaubriant-derval.fr</t>
  </si>
  <si>
    <t>Fercé</t>
  </si>
  <si>
    <t>Bibliothèque de Fercé</t>
  </si>
  <si>
    <t>Grand-Auverné</t>
  </si>
  <si>
    <t>Bibliothèque de Grand-Auverné</t>
  </si>
  <si>
    <t>Issé</t>
  </si>
  <si>
    <t>Bibliothèque d'Issé</t>
  </si>
  <si>
    <t>Jans</t>
  </si>
  <si>
    <t>MEDIATHEQUE INTERCOMMUNALE DE JANS</t>
  </si>
  <si>
    <t>Juigné-des-Moutiers</t>
  </si>
  <si>
    <t>Bibliothèque de Juigné-des-Moutiers</t>
  </si>
  <si>
    <t>La Chapelle-Glain</t>
  </si>
  <si>
    <t>Bibliothèque de la Chapelle-Glain</t>
  </si>
  <si>
    <t>La Meilleraye-de-Bretagne</t>
  </si>
  <si>
    <t>Bibliothèque de la Meilleraye-de-Bretagne</t>
  </si>
  <si>
    <t>Louisfert</t>
  </si>
  <si>
    <t>Bibliothèque de Louisfert</t>
  </si>
  <si>
    <t>Lusanger</t>
  </si>
  <si>
    <t>MEDIATHEQUE INTERCOMMUNALE DE LUSANGER</t>
  </si>
  <si>
    <t>Marsac-sur-Don</t>
  </si>
  <si>
    <t>MEDIATHEQUE INTERCOMMUNALE DE MARSAC-SUR-DON</t>
  </si>
  <si>
    <t>Moisdon-la-Rivière</t>
  </si>
  <si>
    <t>Bibliothèque de Moisdon-la-Rivière</t>
  </si>
  <si>
    <t>Mouais</t>
  </si>
  <si>
    <t>MEDIATHEQUE INTERCOMMUNALE DE MOUAIS</t>
  </si>
  <si>
    <t>Noyal-sur-Brutz</t>
  </si>
  <si>
    <t>Bibliothèque de Noyal-sur-Brutz</t>
  </si>
  <si>
    <t>Petit-Auverné</t>
  </si>
  <si>
    <t>Bibliothèque du Petit-Auverné</t>
  </si>
  <si>
    <t>Rougé</t>
  </si>
  <si>
    <t>Bibliothèque de Rougé</t>
  </si>
  <si>
    <t>Ruffigné</t>
  </si>
  <si>
    <t>Bibliothèque de Ruffigné</t>
  </si>
  <si>
    <t>Saint-Aubin-des-Châteaux</t>
  </si>
  <si>
    <t>Bibliothèque de Saint-Aubin-des-Châteaux</t>
  </si>
  <si>
    <t>Saint-Julien-de-Vouvantes</t>
  </si>
  <si>
    <t>Bibliothèque de Saint-Julien-de-Vouvantes</t>
  </si>
  <si>
    <t>Saint-Vincent-des-Landes</t>
  </si>
  <si>
    <t>MEDIATHEQUE INTERCOMMUNALE DE SAINT-VINCENT-DES-LANDES</t>
  </si>
  <si>
    <t>Sion-les-Mines</t>
  </si>
  <si>
    <t>MEDIATHEQUE INTERCOMMUNALE DE SION-LES-MINES</t>
  </si>
  <si>
    <t>Soudan</t>
  </si>
  <si>
    <t>Bibliothèque de Soudan</t>
  </si>
  <si>
    <t>Soulvache</t>
  </si>
  <si>
    <t>Bibliothèque de Soulvache</t>
  </si>
  <si>
    <t>Villepot</t>
  </si>
  <si>
    <t>Bibliothèque de Villepôt</t>
  </si>
  <si>
    <t>Aigrefeuille-sur-Maine</t>
  </si>
  <si>
    <t>Clisson S&amp;M agglo</t>
  </si>
  <si>
    <t>Bibliothèque BVA</t>
  </si>
  <si>
    <t>Boussay</t>
  </si>
  <si>
    <t>Bibliothèque</t>
  </si>
  <si>
    <t>NC</t>
  </si>
  <si>
    <t>Château-Thébaud</t>
  </si>
  <si>
    <t>Bibliothèque municipale</t>
  </si>
  <si>
    <t>www.bibliotheque-chateau-thebaud.fr</t>
  </si>
  <si>
    <t>PMB</t>
  </si>
  <si>
    <t>Clisson</t>
  </si>
  <si>
    <t>Médiathèque Geneviève Couteau</t>
  </si>
  <si>
    <t>http://www.mediatheque-clisson.net/</t>
  </si>
  <si>
    <t>AFI Nanook 4.1.19</t>
  </si>
  <si>
    <t>Gétigné</t>
  </si>
  <si>
    <t>Bibliothèque Des Changes</t>
  </si>
  <si>
    <t>http://www.bibliothequedegetigne.net/</t>
  </si>
  <si>
    <t>Afi-Nanook 4.1.26</t>
  </si>
  <si>
    <t>Gorges</t>
  </si>
  <si>
    <t>Bibliothèque Au fil des mots</t>
  </si>
  <si>
    <t>https://www.mediatheque-gorges.net/</t>
  </si>
  <si>
    <t>Afi Nanook 4.1.25</t>
  </si>
  <si>
    <t>Haute-Goulaine</t>
  </si>
  <si>
    <t>http://www.bibliothequehautegoulaine.net/</t>
  </si>
  <si>
    <t>AFI nanook. 4.1.25</t>
  </si>
  <si>
    <t>La Haie-Fouassière</t>
  </si>
  <si>
    <t>bibliotheque.la-haye-fouassiere.fr</t>
  </si>
  <si>
    <t>Orphée.net micro</t>
  </si>
  <si>
    <t>Maisdon-sur-Sèvre</t>
  </si>
  <si>
    <t>microbib</t>
  </si>
  <si>
    <t>Remouillé</t>
  </si>
  <si>
    <t>Pas de site</t>
  </si>
  <si>
    <t>Saint-Hilaire-de-Clisson</t>
  </si>
  <si>
    <t>Bibliotheque Municipale Planète lecture</t>
  </si>
  <si>
    <t>hhttps://mairiebibliohcl.wixsite.com/planete-lecture</t>
  </si>
  <si>
    <t>expert bibli strior</t>
  </si>
  <si>
    <t>Vieillevigne</t>
  </si>
  <si>
    <t>PMB 4.1.3</t>
  </si>
  <si>
    <t>Ancenis</t>
  </si>
  <si>
    <t>COMPA</t>
  </si>
  <si>
    <t>Communauté de communes du pays d'Ancenis</t>
  </si>
  <si>
    <t>bibliofil.pays-ancenis.fr</t>
  </si>
  <si>
    <t>Orphée NX C3rb</t>
  </si>
  <si>
    <t>Couffé</t>
  </si>
  <si>
    <t>Bibliothèque de Couffé</t>
  </si>
  <si>
    <t>bibliofil.pays-ancenis.com</t>
  </si>
  <si>
    <t>Joué-sur-Erdre</t>
  </si>
  <si>
    <t>Bibliothèque de Joué sur Erdre</t>
  </si>
  <si>
    <t>La Roche-Blanche</t>
  </si>
  <si>
    <t>Bibliothèque de La Roche Blanche</t>
  </si>
  <si>
    <t>Le Cellier</t>
  </si>
  <si>
    <t>Médiathèque Claire Bretécher - Le Cellier</t>
  </si>
  <si>
    <t>bibliofil@pays-ancenis.com</t>
  </si>
  <si>
    <t>Le Pin</t>
  </si>
  <si>
    <t>Bibliothèque de Le Pin</t>
  </si>
  <si>
    <t>Ligné</t>
  </si>
  <si>
    <t>Bibliotheque Antoine de Saint Exupéry - Ligné</t>
  </si>
  <si>
    <t>bibliofil.pays-ancenis;fr</t>
  </si>
  <si>
    <t>Loireauxence - Belligné</t>
  </si>
  <si>
    <t>Bibliothèque de Belligné</t>
  </si>
  <si>
    <t>Loireauxence</t>
  </si>
  <si>
    <t>Loireauxence - La Chapelle St Sauveur</t>
  </si>
  <si>
    <t>Bibliothèque La Chapelle St Sauveur</t>
  </si>
  <si>
    <t>Loireauxence - La Rouxière</t>
  </si>
  <si>
    <t>Bibliothèque de La Rouxière</t>
  </si>
  <si>
    <t>Loireauxence - Varardes</t>
  </si>
  <si>
    <t>Bibliotheque de Varades</t>
  </si>
  <si>
    <t>Mésanger</t>
  </si>
  <si>
    <t>Bibliothèque Les mille et une pages - Mésanger</t>
  </si>
  <si>
    <t>Mouzeil</t>
  </si>
  <si>
    <t>Bibliothèque Pour petits et grands - Mouzeil</t>
  </si>
  <si>
    <t>Oudon</t>
  </si>
  <si>
    <t>Bibliotheque d'Oudon Biblio'Fil</t>
  </si>
  <si>
    <t>Pannecé</t>
  </si>
  <si>
    <t>Bibliothèque Bouillon de culture de Pannecé</t>
  </si>
  <si>
    <t>Pouillé-les-Côteaux</t>
  </si>
  <si>
    <t>Bibliothèque de Pouillé-les-Côteaux</t>
  </si>
  <si>
    <t>Riaillé</t>
  </si>
  <si>
    <t>Bibliothèque de Riaillé</t>
  </si>
  <si>
    <t>Teillé</t>
  </si>
  <si>
    <t>Bibliothèque de Teillé</t>
  </si>
  <si>
    <t>Trans-sur-Erdre</t>
  </si>
  <si>
    <t>Bibliothèque de Trans-sur-Erdre</t>
  </si>
  <si>
    <t>Vair-sur-Loire - Anetz</t>
  </si>
  <si>
    <t>Bibliotheque d'Anetz</t>
  </si>
  <si>
    <t>Vair-sur-Loire</t>
  </si>
  <si>
    <t>Vair-sur-Loire - Saint-Herblon</t>
  </si>
  <si>
    <t>Bibliothèque Récré à lire de Saint-Herblon</t>
  </si>
  <si>
    <t>Vallons-de-l'Erdre - Bonnoeuvre</t>
  </si>
  <si>
    <t>Bibliothèque de Bonnoeuvre</t>
  </si>
  <si>
    <t>Vallons-de-l'Erdre</t>
  </si>
  <si>
    <t>Vallons-de-l'Erdre - Freigné</t>
  </si>
  <si>
    <t>Bibliothèque Freigné</t>
  </si>
  <si>
    <t>Ingrandes-Le Fresnes</t>
  </si>
  <si>
    <t>Bibliothèque d'Ingrandes Le Fresnes</t>
  </si>
  <si>
    <t>Vallons-de-l'Erdre - Maumusson</t>
  </si>
  <si>
    <t>Bibliothèque de Maumusson</t>
  </si>
  <si>
    <t>Vallons-de-l'Erdre - St Mars la jaille</t>
  </si>
  <si>
    <t>Bibliothèque de Saint-Mars-la-Jaille</t>
  </si>
  <si>
    <t>Vallons-de-l'Erdre - St Sulpice des landes</t>
  </si>
  <si>
    <t>Bibliothèque de Saint-Sulpice-des-Landes</t>
  </si>
  <si>
    <t>Casson</t>
  </si>
  <si>
    <t>Erdre &amp; Gesvres</t>
  </si>
  <si>
    <t>https://www.livreetlecture-cceg.net/grandchamp-des</t>
  </si>
  <si>
    <t>nanook</t>
  </si>
  <si>
    <t>Fay-de-Bretagne</t>
  </si>
  <si>
    <t>Médiathèque municipale</t>
  </si>
  <si>
    <t>www.bibliotheques.cceg.fr</t>
  </si>
  <si>
    <t>Grandchamps-des-Fontaines</t>
  </si>
  <si>
    <t>Médiathèque Victor-Hugo</t>
  </si>
  <si>
    <t>https://www.livreetlecture-cceg.net/grandchamp-des-fontain</t>
  </si>
  <si>
    <t>Facebook de la commune</t>
  </si>
  <si>
    <t>Héric</t>
  </si>
  <si>
    <t>La Médiathèque</t>
  </si>
  <si>
    <t>Les Touches</t>
  </si>
  <si>
    <t>Nort-sur-Erdre</t>
  </si>
  <si>
    <t>Médiathèque municipale Andrée-Chedid</t>
  </si>
  <si>
    <t>https://www.livreetlecture-cceg.net/nort-sur-erdre</t>
  </si>
  <si>
    <t>Notre-Dame-des-Landes</t>
  </si>
  <si>
    <t>https://www.livreetlecture-cceg.net/notre-dame-des-landes</t>
  </si>
  <si>
    <t>Petit-Mars</t>
  </si>
  <si>
    <t>Bibliothèque Municipale du Centre René Cassin</t>
  </si>
  <si>
    <t>Saint-Mars-du-Désert</t>
  </si>
  <si>
    <t>https://www.livreetlecture-cceg.net/?id_profil=10</t>
  </si>
  <si>
    <t>Sucé-sur-Erdre</t>
  </si>
  <si>
    <t>http://www.suce-sur-erdre.fr/culture-loisirs-sport/lamedia</t>
  </si>
  <si>
    <t>Treillières</t>
  </si>
  <si>
    <t>Médiathèque Jean d'Ormesson</t>
  </si>
  <si>
    <t>https://www.livreetlecture-cceg.net/</t>
  </si>
  <si>
    <t>Facebook, Instagram (mairie)</t>
  </si>
  <si>
    <t>Vigneux-de-Bretagne</t>
  </si>
  <si>
    <t>https://www.livreetlecture-cceg.net/vigneux-de-bretagne</t>
  </si>
  <si>
    <t>Bouée</t>
  </si>
  <si>
    <t>Estuaire &amp; Sillon</t>
  </si>
  <si>
    <t>Bibliothèque de Bouée</t>
  </si>
  <si>
    <t>www.mediatheques.estuaire-sillon.fr</t>
  </si>
  <si>
    <t>Campbon</t>
  </si>
  <si>
    <t>Médiathèque  de Campbon</t>
  </si>
  <si>
    <t>Cordemais</t>
  </si>
  <si>
    <t>Mediatheque Municipale Jacques Fairand</t>
  </si>
  <si>
    <t>bmcordemais@cassioweb.fr</t>
  </si>
  <si>
    <t>La Chapelle-Launay</t>
  </si>
  <si>
    <t>Médiathèque du Moulin</t>
  </si>
  <si>
    <t>Lavau-sur-Loire</t>
  </si>
  <si>
    <t>Bibliothèque de Lavau sur Loire</t>
  </si>
  <si>
    <t>Le Temple-de-Bretagne</t>
  </si>
  <si>
    <t>Médiathèque Le Marque-Page</t>
  </si>
  <si>
    <t>Malville</t>
  </si>
  <si>
    <t>Médiathèque de Malville</t>
  </si>
  <si>
    <t>Prinquiau</t>
  </si>
  <si>
    <t>Bibliothèque de Prinquiau</t>
  </si>
  <si>
    <t>Quilly</t>
  </si>
  <si>
    <t>Bibliothèque de Quilly</t>
  </si>
  <si>
    <t>Saint-Étienne-de-Montluc</t>
  </si>
  <si>
    <t>Bibliothèque Municipale</t>
  </si>
  <si>
    <t>bibliotheque.st-etienne-montluc.net</t>
  </si>
  <si>
    <t>Savenay</t>
  </si>
  <si>
    <t>Mediatheque Camille Hussenot</t>
  </si>
  <si>
    <t>Geneston</t>
  </si>
  <si>
    <t>Grandlieu</t>
  </si>
  <si>
    <t>Bibliothèque municipale Mots Passants</t>
  </si>
  <si>
    <t>Expett bibli</t>
  </si>
  <si>
    <t>La Chevrolière</t>
  </si>
  <si>
    <t>Médiathèque Le Grand Lieu</t>
  </si>
  <si>
    <t>mediatheque.legrandlieu.opac3d.fr</t>
  </si>
  <si>
    <t>PaprikaCS2</t>
  </si>
  <si>
    <t>La Limouzinière</t>
  </si>
  <si>
    <t>Espace Jean De La Fontaine</t>
  </si>
  <si>
    <t>https://www.mairie-la-limouziniere.com/culture-et-loisirs/</t>
  </si>
  <si>
    <t>EXPERT-BIBLI (version 5.1)</t>
  </si>
  <si>
    <t>Le Bignon</t>
  </si>
  <si>
    <t>Bibliothèque municipale René-Guy Cadou</t>
  </si>
  <si>
    <t>https://bibliotheque.mairielebignon.fr/</t>
  </si>
  <si>
    <t>Afi-Nanook 4.1.25</t>
  </si>
  <si>
    <t>Montbert</t>
  </si>
  <si>
    <t>bibliotheque@montbert.fr</t>
  </si>
  <si>
    <t>Afi-Nanook4.1.25</t>
  </si>
  <si>
    <t>Pont-Saint-Martin</t>
  </si>
  <si>
    <t>Bibliothèque le 3ème lieu</t>
  </si>
  <si>
    <t>http://www.mediatheque-pontsaintmartin.net/</t>
  </si>
  <si>
    <t>Saint-Colomban</t>
  </si>
  <si>
    <t>Bibliothèque Saint Co Lecture</t>
  </si>
  <si>
    <t>https://stcolomban.bibenligne.fr/</t>
  </si>
  <si>
    <t>Decalog portail essentiel</t>
  </si>
  <si>
    <t>Saint-Lumine-de-Coutais</t>
  </si>
  <si>
    <t>Bibliothèque Municipale Le Potamots</t>
  </si>
  <si>
    <t>Pergame-Micro</t>
  </si>
  <si>
    <t>Saint-Philbert-de-Grand-Lieu</t>
  </si>
  <si>
    <t>www.espaceandremalraux@stphilbert.fr</t>
  </si>
  <si>
    <t>DECALOG SIGB</t>
  </si>
  <si>
    <t>Basse-Goulaine</t>
  </si>
  <si>
    <t>Nantes Métropole</t>
  </si>
  <si>
    <t>https://mediatheque.basse-goulaine.fr/</t>
  </si>
  <si>
    <t>PAPRIKA CS2</t>
  </si>
  <si>
    <t>Bouaye</t>
  </si>
  <si>
    <t>mediatheque.bouaye.fr</t>
  </si>
  <si>
    <t>AFI-NANOOK 4.1.28</t>
  </si>
  <si>
    <t>Bouguenais</t>
  </si>
  <si>
    <t>http://www.mediatheque-bouguenais.fr/opacwebaloes/index.as</t>
  </si>
  <si>
    <t>ALOES 1.90</t>
  </si>
  <si>
    <t>Brains</t>
  </si>
  <si>
    <t>Bibliothèque \</t>
  </si>
  <si>
    <t>https://bibliotheque.mairie-brains.fr/</t>
  </si>
  <si>
    <t>Carquefou</t>
  </si>
  <si>
    <t>Mediatheque Helene Carrere D'encausse</t>
  </si>
  <si>
    <t>http://www.mediatheque-carquefou.fr/</t>
  </si>
  <si>
    <t>Facebook Youtube Instagram</t>
  </si>
  <si>
    <t>Couëron</t>
  </si>
  <si>
    <t>http://bibliotheque.ville-coueron.fr/exploitation/</t>
  </si>
  <si>
    <t>Aloes 210</t>
  </si>
  <si>
    <t>Indre</t>
  </si>
  <si>
    <t>https://www.bibliotheque.indre44.fr/</t>
  </si>
  <si>
    <t>Nanook 4.1.25</t>
  </si>
  <si>
    <t>La Chapelle-sur-Erdre</t>
  </si>
  <si>
    <t>Bibliotheque Nelson Mandela</t>
  </si>
  <si>
    <t>La Montagne</t>
  </si>
  <si>
    <t>mediatheque-lamontagne.org</t>
  </si>
  <si>
    <t>Le Pellerin</t>
  </si>
  <si>
    <t>mediatheque.ville-lepellerin.fr</t>
  </si>
  <si>
    <t>Les Sorinières</t>
  </si>
  <si>
    <t>Bibliothèque municipale des Sorinières</t>
  </si>
  <si>
    <t>Mauves-sur-Loire</t>
  </si>
  <si>
    <t>bibliotheque.mauvessurloire.fr</t>
  </si>
  <si>
    <t>Nantes - Bibliothèque de Chantenay</t>
  </si>
  <si>
    <t>Bibliothèque de Chantenay</t>
  </si>
  <si>
    <t>Nantes</t>
  </si>
  <si>
    <t>https://bm.nantes.fr</t>
  </si>
  <si>
    <t>portfolio P7.12.17</t>
  </si>
  <si>
    <t>Nantes - Bibliothèque De La Halvèque</t>
  </si>
  <si>
    <t>Bibliothèque De La Halvèque</t>
  </si>
  <si>
    <t>Nantes - Bibliotheque De La Manufacture</t>
  </si>
  <si>
    <t>Bibliotheque De La Manufacture</t>
  </si>
  <si>
    <t>Nantes - Bibliothèque Du Breil Malville</t>
  </si>
  <si>
    <t>Bibliothèque Du Breil Malville</t>
  </si>
  <si>
    <t>Nantes - Médiatheque Floresca Guépin</t>
  </si>
  <si>
    <t>Médiatheque Floresca Guépin</t>
  </si>
  <si>
    <t>Nantes - médiathèque Jacques Demy</t>
  </si>
  <si>
    <t>Médiatheque Jacques Demy</t>
  </si>
  <si>
    <t>Nantes - Médiathèque Lisa Bresner</t>
  </si>
  <si>
    <t>Médiathèque Lisa Bresner</t>
  </si>
  <si>
    <t>Nantes - Médiatheque Luce Courville</t>
  </si>
  <si>
    <t>Médiatheque Luce Courville</t>
  </si>
  <si>
    <t>Nantes - Patrimoine</t>
  </si>
  <si>
    <t>Patrimoine</t>
  </si>
  <si>
    <t>Orvault - La Bugallière</t>
  </si>
  <si>
    <t>Bibliothèque Municipale De La Bugallière</t>
  </si>
  <si>
    <t>Orvault</t>
  </si>
  <si>
    <t>orphée NX</t>
  </si>
  <si>
    <t>Orvault - Le Petit ChantiLire</t>
  </si>
  <si>
    <t>Bibliothèque Municipale Le Petit ChantiLire</t>
  </si>
  <si>
    <t>Orvault - Ormédo</t>
  </si>
  <si>
    <t>Médiathèque Ormédo</t>
  </si>
  <si>
    <t>Orvault - Plaisance</t>
  </si>
  <si>
    <t>Bibliotheque Associative De Plaisance</t>
  </si>
  <si>
    <t>http://www.bib-plaisance.net/bib-plaisance.net/opac</t>
  </si>
  <si>
    <t>Rezé - Diderot</t>
  </si>
  <si>
    <t>Médiathèque Diderot</t>
  </si>
  <si>
    <t>Rezé</t>
  </si>
  <si>
    <t>mediatheque.reze.fr</t>
  </si>
  <si>
    <t>ALOES 200</t>
  </si>
  <si>
    <t>Saint-Herblain - Bellevue</t>
  </si>
  <si>
    <t>Bibliothèque Bellevue</t>
  </si>
  <si>
    <t>Saint-Herblain</t>
  </si>
  <si>
    <t>la-bibliotheque.com</t>
  </si>
  <si>
    <t>Aloès</t>
  </si>
  <si>
    <t>Saint-Herblain - Bourg</t>
  </si>
  <si>
    <t>Bibliothèque Bourg</t>
  </si>
  <si>
    <t>Saint-Herblain - Gao-Xingjian</t>
  </si>
  <si>
    <t>Médiathèque Gao-Xingjian</t>
  </si>
  <si>
    <t>La-bibliotheque.com</t>
  </si>
  <si>
    <t>Saint-Herblain - Haute-chaussée</t>
  </si>
  <si>
    <t>Ludothèque Haute-Chaussée</t>
  </si>
  <si>
    <t>la-bibliothèque.com</t>
  </si>
  <si>
    <t>Saint-Herblain - Hermeland</t>
  </si>
  <si>
    <t>Médiathèque Charles-Gautier-Hermeland</t>
  </si>
  <si>
    <t>La-bibliothèque.com</t>
  </si>
  <si>
    <t>Saint-Herblain - ludothèque</t>
  </si>
  <si>
    <t>La Ludothèque</t>
  </si>
  <si>
    <t>Saint-Jean-de-Boiseau</t>
  </si>
  <si>
    <t>Mediathèque municipale Edmond-Bertreux</t>
  </si>
  <si>
    <t>www.mediathequesaintjeandeboiseau.net</t>
  </si>
  <si>
    <t>AFI-NANOOK</t>
  </si>
  <si>
    <t>Saint-Léger-les-Vignes</t>
  </si>
  <si>
    <t>https://mediatheque.mairie-saintlegerlesvignes.fr/</t>
  </si>
  <si>
    <t>Afi-Nanook 4.1.22</t>
  </si>
  <si>
    <t>Saint-Sébastien-sur-Loire</t>
  </si>
  <si>
    <t>Médiatheque Municipale</t>
  </si>
  <si>
    <t>www.saintsebastien.fr</t>
  </si>
  <si>
    <t>ORPHEE NX4</t>
  </si>
  <si>
    <t>Sautron</t>
  </si>
  <si>
    <t>Bibliothèque Municipale de Sautron</t>
  </si>
  <si>
    <t>http://bibliotheque.sautron.fr/</t>
  </si>
  <si>
    <t>Paprika 1.3</t>
  </si>
  <si>
    <t>Thouaré-sur-Loire</t>
  </si>
  <si>
    <t>L'EXPRESSION PLURIELLE</t>
  </si>
  <si>
    <t>http://www.bibliotheque.thouare.fr</t>
  </si>
  <si>
    <t>DECALOG SIGB 05</t>
  </si>
  <si>
    <t>Vertou</t>
  </si>
  <si>
    <t>http://librecour.vertou.fr/exploitation/</t>
  </si>
  <si>
    <t>Abbaretz</t>
  </si>
  <si>
    <t>Nozay</t>
  </si>
  <si>
    <t>Bibliothèque La Mine Du Livre</t>
  </si>
  <si>
    <t>La Grigonnais</t>
  </si>
  <si>
    <t>Bibliothèque Le Cirque Des Pages</t>
  </si>
  <si>
    <t>Réseau intercommunal de lecture publique de Nozay</t>
  </si>
  <si>
    <t>www.cc-nozay-bibliotheques.fr</t>
  </si>
  <si>
    <t>Puceul</t>
  </si>
  <si>
    <t>Bibliothèque Au Puits Du Livre</t>
  </si>
  <si>
    <t>Saffré</t>
  </si>
  <si>
    <t>Médiathèque Le Château</t>
  </si>
  <si>
    <t>Treffieux</t>
  </si>
  <si>
    <t>Bibliotheque L'Arbre Aux Livres</t>
  </si>
  <si>
    <t>Vay</t>
  </si>
  <si>
    <t>Bibliotheque La Grange Aux Livres</t>
  </si>
  <si>
    <t>Chaumes-en-Retz - Arthon en retz</t>
  </si>
  <si>
    <t>Pornic Agglo</t>
  </si>
  <si>
    <t>Bibliothèque d'Arhon en Retz</t>
  </si>
  <si>
    <t>Chaumes-en-Retz</t>
  </si>
  <si>
    <t>bibliotheques-chaumesenretz.fr</t>
  </si>
  <si>
    <t>Chaumes-en-Retz - Cheméré</t>
  </si>
  <si>
    <t>Bibliothèque de Chéméré</t>
  </si>
  <si>
    <t>Chaumes-en-Retz - La Sicaudais</t>
  </si>
  <si>
    <t>Bibliothèque de La Sicaudais</t>
  </si>
  <si>
    <t>Chauvé</t>
  </si>
  <si>
    <t>http://chauve.c3rb.org/</t>
  </si>
  <si>
    <t>La Bernerie-en-Retz</t>
  </si>
  <si>
    <t>Biblioclub</t>
  </si>
  <si>
    <t>WATERBEAR</t>
  </si>
  <si>
    <t>La Plaine-sur-Mer</t>
  </si>
  <si>
    <t>Médiathèque Joseph Rousse</t>
  </si>
  <si>
    <t>https://mediatheque.laplainesurmer.fr/</t>
  </si>
  <si>
    <t>Facebook Instagram</t>
  </si>
  <si>
    <t>Les Moutiers-en-Retz</t>
  </si>
  <si>
    <t>Bibliothèque Raymond Devos</t>
  </si>
  <si>
    <t>https://www.mairie-lesmoutiersenretz.fr</t>
  </si>
  <si>
    <t>NANOOK</t>
  </si>
  <si>
    <t>Pornic</t>
  </si>
  <si>
    <t>Médiathèque Armel De Wismes</t>
  </si>
  <si>
    <t>www.mediatheque-pornic.fr</t>
  </si>
  <si>
    <t>Aloes 2.0.4780</t>
  </si>
  <si>
    <t>Port-Saint-Père</t>
  </si>
  <si>
    <t>www.mairie-port-saint-pere.fr</t>
  </si>
  <si>
    <t>EXPERT BIBLI  version 5.00 Janvier 2011</t>
  </si>
  <si>
    <t>Rouans</t>
  </si>
  <si>
    <t>Microbib-Novalys version 6.102</t>
  </si>
  <si>
    <t>Sainte-Pazanne</t>
  </si>
  <si>
    <t>oui</t>
  </si>
  <si>
    <t>Saint-Hilaire-de-Chaléons</t>
  </si>
  <si>
    <t>Bibliotheque Les Mots passants</t>
  </si>
  <si>
    <t>https://bibliotheque.saint-hilaire-de-chaleons.fr/</t>
  </si>
  <si>
    <t>sigb06.decalog.net</t>
  </si>
  <si>
    <t>Avessac</t>
  </si>
  <si>
    <t>Redon agglomération</t>
  </si>
  <si>
    <t>www.mediatheques.redon-agglomeration.bzh</t>
  </si>
  <si>
    <t>Conquereuil</t>
  </si>
  <si>
    <t>Fégréac</t>
  </si>
  <si>
    <t>https://fegreac.fr/la-mediatheque/</t>
  </si>
  <si>
    <t>Guémené-Penfao - annexe</t>
  </si>
  <si>
    <t>Bibliothèque Annexe</t>
  </si>
  <si>
    <t>Guémené-Penfao</t>
  </si>
  <si>
    <t>http://www.mediatheques.redon-agglomeration.bzh</t>
  </si>
  <si>
    <t>Guémené-Penfao - centrale</t>
  </si>
  <si>
    <t>Massérac</t>
  </si>
  <si>
    <t>Médiathèque</t>
  </si>
  <si>
    <t>https://mediatheques.redon-agglomeration.bzh/</t>
  </si>
  <si>
    <t>Pierric</t>
  </si>
  <si>
    <t>Plessé</t>
  </si>
  <si>
    <t>http://www.mairie-plesse.fr/</t>
  </si>
  <si>
    <t>Saint-Nicolas-de-Redon</t>
  </si>
  <si>
    <t>Médiathèque Hélène Cadou</t>
  </si>
  <si>
    <t>Blain</t>
  </si>
  <si>
    <t>Région de Blain</t>
  </si>
  <si>
    <t>blain.agate-sigb.com</t>
  </si>
  <si>
    <t>Blain - St Emilien</t>
  </si>
  <si>
    <t>Bibliothèque L' Envol des Livres (Saint-Emilien de Blain)</t>
  </si>
  <si>
    <t>lenvoldeslivres.jimdofree.com</t>
  </si>
  <si>
    <t>Bouvron</t>
  </si>
  <si>
    <t>https://www.bouvron.eu/les-loisirs/vie-culturelle-sportive</t>
  </si>
  <si>
    <t>PMB V5</t>
  </si>
  <si>
    <t>La Chevallerais</t>
  </si>
  <si>
    <t>Le Gâvre</t>
  </si>
  <si>
    <t>La forêt aux livres</t>
  </si>
  <si>
    <t>Microbib</t>
  </si>
  <si>
    <t>Divatte-sur-Loire</t>
  </si>
  <si>
    <t>Sèvre &amp; Loire</t>
  </si>
  <si>
    <t>Médiathèque Divatte-sur-Loire</t>
  </si>
  <si>
    <t>http://www.mediatheque-divatte-sur-loire.fr/</t>
  </si>
  <si>
    <t>BGMDolly</t>
  </si>
  <si>
    <t>Facebook, Twitter, Instagram, Youtube</t>
  </si>
  <si>
    <t>La Boissière-du-Doré</t>
  </si>
  <si>
    <t>Bibliotheque De La Boissiere</t>
  </si>
  <si>
    <t>www.bibliotheques.cc-sevreloire.fr</t>
  </si>
  <si>
    <t>Paprika1.3</t>
  </si>
  <si>
    <t>La Chapelle-Heulin</t>
  </si>
  <si>
    <t>Bibliotheque De La Chapelle-Heulin</t>
  </si>
  <si>
    <t>La Regrippière</t>
  </si>
  <si>
    <t>Bibliotheque De La Regrippiere</t>
  </si>
  <si>
    <t>La Remaudière</t>
  </si>
  <si>
    <t>http://bibliotheque.laremaudiere.fr</t>
  </si>
  <si>
    <t>E-Paprika (decalog) version 9.8.57</t>
  </si>
  <si>
    <t>Le Landreau</t>
  </si>
  <si>
    <t>Bibliothèque Comme un roman</t>
  </si>
  <si>
    <t>Registar version 3.992</t>
  </si>
  <si>
    <t>Le Loroux-Bottereau</t>
  </si>
  <si>
    <t>Mediatheque Municipale \</t>
  </si>
  <si>
    <t>http://www.mediatheque-loroux-bottereau.net/</t>
  </si>
  <si>
    <t>Pergame</t>
  </si>
  <si>
    <t>Le Pallet</t>
  </si>
  <si>
    <t>Bibliotheque Du Pallet</t>
  </si>
  <si>
    <t>www.bibliotheques@cc-sevreloire.fr</t>
  </si>
  <si>
    <t>Mouzillon</t>
  </si>
  <si>
    <t>Bibliotheque De Mouzillon</t>
  </si>
  <si>
    <t>Saint-Julien-de-Concelles</t>
  </si>
  <si>
    <t>http://www.mediatheque-le-passe-muraille.fr/</t>
  </si>
  <si>
    <t>orphée.net</t>
  </si>
  <si>
    <t>Vallet</t>
  </si>
  <si>
    <t>Bibliotheques de La CC  de Vallet</t>
  </si>
  <si>
    <t>Corsept</t>
  </si>
  <si>
    <t>Sud estuaire</t>
  </si>
  <si>
    <t>BIBLIOTHEQUE LA PARENTHESE</t>
  </si>
  <si>
    <t>Frossay</t>
  </si>
  <si>
    <t>https://frossay.opac3d.fr</t>
  </si>
  <si>
    <t>DECALOG</t>
  </si>
  <si>
    <t>Paimboeuf</t>
  </si>
  <si>
    <t>Bibliothèque de Paimboeuf</t>
  </si>
  <si>
    <t>Saint-Père-en-Retz</t>
  </si>
  <si>
    <t>www.saintpereenretz.fr</t>
  </si>
  <si>
    <t>CASSIOPEE</t>
  </si>
  <si>
    <t>Saint-Viaud</t>
  </si>
  <si>
    <t>www.saint-viaud.fr</t>
  </si>
  <si>
    <t>afi nanook</t>
  </si>
  <si>
    <t>Corcoué-sur-Logne</t>
  </si>
  <si>
    <t>Sud Retz Atlantique</t>
  </si>
  <si>
    <t>Bibliothèque La Place aux Livres</t>
  </si>
  <si>
    <t>http://laplaceauxlivres.opac3d.fr</t>
  </si>
  <si>
    <t>SIGb02.DECALOG.net</t>
  </si>
  <si>
    <t>La Marne</t>
  </si>
  <si>
    <t>lamarne.bibenligne.fr</t>
  </si>
  <si>
    <t>Legé</t>
  </si>
  <si>
    <t>Bibliothèque municipale de Legé</t>
  </si>
  <si>
    <t>bibliotheque-lege.opac3d.fr</t>
  </si>
  <si>
    <t>E-Paprika</t>
  </si>
  <si>
    <t>Machecoul-Saint-Même - Machecoul</t>
  </si>
  <si>
    <t>La Virgule Bibliothèque municipale (Machecoul)</t>
  </si>
  <si>
    <t>Machecoul-Saint-Même</t>
  </si>
  <si>
    <t>www.bibliotheque-machecoul.fr</t>
  </si>
  <si>
    <t>Machecoul-Saint-Même - St Même</t>
  </si>
  <si>
    <t>Bibliothèque A même de lire (Saint-Même)</t>
  </si>
  <si>
    <t>Paulx</t>
  </si>
  <si>
    <t>Bibliorêve</t>
  </si>
  <si>
    <t>bibliothequedepaulx.opac3d.fr</t>
  </si>
  <si>
    <t>e-paprika</t>
  </si>
  <si>
    <t>Saint-Étienne-de-Mer-Morte</t>
  </si>
  <si>
    <t>Bibliothèque "ABC"</t>
  </si>
  <si>
    <t>décalog</t>
  </si>
  <si>
    <t>Saint-Mars-de-Coutais</t>
  </si>
  <si>
    <t>expertbiblio</t>
  </si>
  <si>
    <t>Touvois</t>
  </si>
  <si>
    <t>Bibliothèque de touvois</t>
  </si>
  <si>
    <t>ghislain.proux@orange.fr</t>
  </si>
  <si>
    <t>Villeneuve-en-Retz - Bourgneuf</t>
  </si>
  <si>
    <t>Bibliothèque de Villeneuve en Retz</t>
  </si>
  <si>
    <t>Villeneuve-en-Retz</t>
  </si>
  <si>
    <t>vilret44.afi-sa.net</t>
  </si>
  <si>
    <t>Villeneuve-en-Retz - Fresnay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</si>
</sst>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sz val="11"/>
      <color rgb="FFFF0000"/>
      <name val="Calibri"/>
      <family val="2"/>
      <scheme val="minor"/>
    </font>
    <font>
      <b/>
      <sz val="11"/>
      <color theme="1"/>
      <name val="Calibri"/>
      <family val="2"/>
      <scheme val="minor"/>
    </font>
    <font>
      <b/>
      <sz val="18"/>
      <color rgb="FFFF0000"/>
      <name val="Calibri"/>
      <family val="2"/>
      <scheme val="minor"/>
    </font>
    <font>
      <b/>
      <sz val="18"/>
      <color rgb="FF7030A0"/>
      <name val="Calibri"/>
      <family val="2"/>
      <scheme val="minor"/>
    </font>
    <font>
      <b/>
      <sz val="11"/>
      <name val="Calibri"/>
      <family val="2"/>
      <scheme val="minor"/>
    </font>
    <font>
      <b/>
      <sz val="11"/>
      <color theme="4"/>
      <name val="Calibri"/>
      <family val="2"/>
      <scheme val="minor"/>
    </font>
    <font>
      <b/>
      <sz val="11"/>
      <color rgb="FFFF0000"/>
      <name val="Calibri"/>
      <family val="2"/>
      <scheme val="minor"/>
    </font>
    <font>
      <sz val="11"/>
      <name val="Calibri"/>
      <family val="2"/>
      <scheme val="minor"/>
    </font>
  </fonts>
  <fills count="3">
    <fill>
      <patternFill patternType="none"/>
    </fill>
    <fill>
      <patternFill patternType="gray125"/>
    </fill>
    <fill>
      <patternFill patternType="solid">
        <fgColor theme="2"/>
        <bgColor indexed="64"/>
      </patternFill>
    </fill>
  </fills>
  <borders count="14">
    <border>
      <left/>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s>
  <cellStyleXfs count="1">
    <xf numFmtId="0" fontId="0" fillId="0" borderId="0"/>
  </cellStyleXfs>
  <cellXfs count="44">
    <xf numFmtId="0" fontId="0" fillId="0" borderId="0" xfId="0"/>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2" fontId="3" fillId="0" borderId="0" xfId="0" applyNumberFormat="1" applyFont="1" applyFill="1" applyAlignment="1">
      <alignment vertical="center"/>
    </xf>
    <xf numFmtId="164" fontId="3" fillId="0" borderId="0" xfId="0" applyNumberFormat="1" applyFont="1" applyFill="1" applyAlignment="1">
      <alignment vertical="center"/>
    </xf>
    <xf numFmtId="1" fontId="3" fillId="0" borderId="0" xfId="0" applyNumberFormat="1" applyFont="1" applyFill="1" applyAlignment="1">
      <alignment vertical="center"/>
    </xf>
    <xf numFmtId="0" fontId="5" fillId="2" borderId="2" xfId="0" applyFont="1" applyFill="1" applyBorder="1" applyAlignment="1">
      <alignment horizontal="left"/>
    </xf>
    <xf numFmtId="0" fontId="2" fillId="2" borderId="3" xfId="0" applyFont="1" applyFill="1" applyBorder="1" applyAlignment="1">
      <alignment horizontal="left"/>
    </xf>
    <xf numFmtId="0" fontId="6" fillId="2" borderId="3" xfId="0" applyFont="1" applyFill="1" applyBorder="1" applyAlignment="1">
      <alignment horizontal="left"/>
    </xf>
    <xf numFmtId="164" fontId="6" fillId="2" borderId="3" xfId="0" applyNumberFormat="1" applyFont="1" applyFill="1" applyBorder="1" applyAlignment="1">
      <alignment horizontal="left"/>
    </xf>
    <xf numFmtId="0" fontId="2" fillId="2" borderId="4" xfId="0" applyFont="1" applyFill="1" applyBorder="1" applyAlignment="1">
      <alignment horizontal="left"/>
    </xf>
    <xf numFmtId="0" fontId="0" fillId="0" borderId="1" xfId="0" applyFill="1" applyBorder="1"/>
    <xf numFmtId="0" fontId="5" fillId="0" borderId="5" xfId="0" applyFont="1" applyFill="1" applyBorder="1" applyAlignment="1">
      <alignment horizontal="left"/>
    </xf>
    <xf numFmtId="0" fontId="0" fillId="0" borderId="6" xfId="0" applyFill="1" applyBorder="1" applyAlignment="1">
      <alignment horizontal="left"/>
    </xf>
    <xf numFmtId="2" fontId="0" fillId="0" borderId="6" xfId="0" applyNumberFormat="1" applyFill="1" applyBorder="1" applyAlignment="1">
      <alignment horizontal="left"/>
    </xf>
    <xf numFmtId="164" fontId="0" fillId="0" borderId="6" xfId="0" applyNumberFormat="1" applyFill="1" applyBorder="1" applyAlignment="1">
      <alignment horizontal="left"/>
    </xf>
    <xf numFmtId="1" fontId="0" fillId="0" borderId="6" xfId="0" applyNumberFormat="1" applyFill="1" applyBorder="1" applyAlignment="1">
      <alignment horizontal="left"/>
    </xf>
    <xf numFmtId="0" fontId="0" fillId="0" borderId="7" xfId="0" applyFill="1" applyBorder="1" applyAlignment="1">
      <alignment horizontal="left"/>
    </xf>
    <xf numFmtId="0" fontId="2" fillId="0" borderId="1" xfId="0" applyFont="1" applyFill="1" applyBorder="1"/>
    <xf numFmtId="0" fontId="5" fillId="0" borderId="8" xfId="0" applyFont="1" applyFill="1" applyBorder="1" applyAlignment="1">
      <alignment horizontal="left"/>
    </xf>
    <xf numFmtId="0" fontId="0" fillId="0" borderId="9" xfId="0" applyFill="1" applyBorder="1" applyAlignment="1">
      <alignment horizontal="left"/>
    </xf>
    <xf numFmtId="2" fontId="0" fillId="0" borderId="9" xfId="0" applyNumberFormat="1" applyFill="1" applyBorder="1" applyAlignment="1">
      <alignment horizontal="left"/>
    </xf>
    <xf numFmtId="164" fontId="0" fillId="0" borderId="9" xfId="0" applyNumberFormat="1" applyFill="1" applyBorder="1" applyAlignment="1">
      <alignment horizontal="left"/>
    </xf>
    <xf numFmtId="1" fontId="0" fillId="0" borderId="9" xfId="0" applyNumberFormat="1" applyFill="1" applyBorder="1" applyAlignment="1">
      <alignment horizontal="left"/>
    </xf>
    <xf numFmtId="0" fontId="0" fillId="0" borderId="10" xfId="0" applyFill="1" applyBorder="1" applyAlignment="1">
      <alignment horizontal="left"/>
    </xf>
    <xf numFmtId="0" fontId="0" fillId="0" borderId="0" xfId="0" applyFill="1"/>
    <xf numFmtId="0" fontId="5" fillId="0" borderId="11" xfId="0" applyFont="1" applyFill="1" applyBorder="1" applyAlignment="1">
      <alignment horizontal="left"/>
    </xf>
    <xf numFmtId="0" fontId="0" fillId="0" borderId="12" xfId="0" applyFill="1" applyBorder="1" applyAlignment="1">
      <alignment horizontal="left"/>
    </xf>
    <xf numFmtId="2" fontId="0" fillId="0" borderId="12" xfId="0" applyNumberFormat="1" applyFill="1" applyBorder="1" applyAlignment="1">
      <alignment horizontal="left"/>
    </xf>
    <xf numFmtId="164" fontId="0" fillId="0" borderId="12" xfId="0" applyNumberFormat="1" applyFill="1" applyBorder="1" applyAlignment="1">
      <alignment horizontal="left"/>
    </xf>
    <xf numFmtId="1" fontId="0" fillId="0" borderId="12" xfId="0" applyNumberFormat="1" applyFill="1" applyBorder="1" applyAlignment="1">
      <alignment horizontal="left"/>
    </xf>
    <xf numFmtId="0" fontId="0" fillId="0" borderId="13" xfId="0" applyFill="1" applyBorder="1" applyAlignment="1">
      <alignment horizontal="left"/>
    </xf>
    <xf numFmtId="0" fontId="7" fillId="0" borderId="12" xfId="0" applyFont="1" applyFill="1" applyBorder="1" applyAlignment="1">
      <alignment horizontal="left"/>
    </xf>
    <xf numFmtId="0" fontId="7" fillId="0" borderId="6" xfId="0" applyFont="1" applyFill="1" applyBorder="1" applyAlignment="1">
      <alignment horizontal="left"/>
    </xf>
    <xf numFmtId="1" fontId="1" fillId="0" borderId="6" xfId="0" applyNumberFormat="1" applyFont="1" applyBorder="1" applyAlignment="1">
      <alignment horizontal="left"/>
    </xf>
    <xf numFmtId="0" fontId="1" fillId="0" borderId="6" xfId="0" applyFont="1" applyFill="1" applyBorder="1" applyAlignment="1">
      <alignment horizontal="left"/>
    </xf>
    <xf numFmtId="164" fontId="1" fillId="0" borderId="6" xfId="0" applyNumberFormat="1" applyFont="1" applyFill="1" applyBorder="1" applyAlignment="1">
      <alignment horizontal="left"/>
    </xf>
    <xf numFmtId="2" fontId="1" fillId="0" borderId="6" xfId="0" applyNumberFormat="1" applyFont="1" applyBorder="1" applyAlignment="1">
      <alignment horizontal="left"/>
    </xf>
    <xf numFmtId="0" fontId="8" fillId="0" borderId="6" xfId="0" applyFont="1" applyFill="1" applyBorder="1" applyAlignment="1">
      <alignment horizontal="left"/>
    </xf>
    <xf numFmtId="0" fontId="7" fillId="0" borderId="9" xfId="0" applyFont="1" applyFill="1" applyBorder="1" applyAlignment="1">
      <alignment horizontal="left"/>
    </xf>
    <xf numFmtId="0" fontId="5" fillId="0" borderId="0" xfId="0" applyFont="1" applyFill="1"/>
    <xf numFmtId="16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228600</xdr:colOff>
      <xdr:row>4</xdr:row>
      <xdr:rowOff>47625</xdr:rowOff>
    </xdr:from>
    <xdr:to>
      <xdr:col>12</xdr:col>
      <xdr:colOff>552450</xdr:colOff>
      <xdr:row>16</xdr:row>
      <xdr:rowOff>0</xdr:rowOff>
    </xdr:to>
    <xdr:sp macro="" textlink="">
      <xdr:nvSpPr>
        <xdr:cNvPr id="2" name="ZoneTexte 1">
          <a:extLst>
            <a:ext uri="{FF2B5EF4-FFF2-40B4-BE49-F238E27FC236}">
              <a16:creationId xmlns:a16="http://schemas.microsoft.com/office/drawing/2014/main" id="{DBB89740-EE57-4140-B18A-52A9307DD632}"/>
            </a:ext>
          </a:extLst>
        </xdr:cNvPr>
        <xdr:cNvSpPr txBox="1"/>
      </xdr:nvSpPr>
      <xdr:spPr>
        <a:xfrm>
          <a:off x="2514600" y="809625"/>
          <a:ext cx="7181850" cy="2238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Ce document présente une vision synthétique</a:t>
          </a:r>
          <a:r>
            <a:rPr lang="fr-FR" sz="1100" b="1" baseline="0"/>
            <a:t> et simplifiée des statistiques des bibliothèques de Loire-Atlantique telles que saisies dans le rapport SCRIB (données de 2019 saisies en 2020).</a:t>
          </a:r>
        </a:p>
        <a:p>
          <a:endParaRPr lang="fr-FR" sz="1100" b="1"/>
        </a:p>
        <a:p>
          <a:r>
            <a:rPr lang="fr-FR" sz="1100" b="1"/>
            <a:t>Les données principales</a:t>
          </a:r>
          <a:r>
            <a:rPr lang="fr-FR" sz="1100" b="1" baseline="0"/>
            <a:t> se trouvent dans l'onglet "synthèse". Une ligne par bibliothèque et une colonne par indicateur. Les colonnes dont les intitulés sont bleus sont des calculs. Les données en rouge sont des données qui ont dû être recalculées (par exemple pour les réseaux quand on dispose du total pour le réseau mais pas du détail par bibliothèque)</a:t>
          </a:r>
        </a:p>
        <a:p>
          <a:endParaRPr lang="fr-FR" sz="1100" b="1" baseline="0"/>
        </a:p>
        <a:p>
          <a:r>
            <a:rPr lang="fr-FR" sz="1100" b="1" baseline="0"/>
            <a:t>La première ligne (en rouge) est une somme dynamique. Vous pouvez utiliser les filtres pour restreindre les bibliothèques affichées, et les totaux se mettront automatiquement à jour (par exemple pour calculer le taux d'emprunteurs des bibliothèques d'une com com ou des villes entre 2000 et 4000 habitants...)</a:t>
          </a:r>
          <a:endParaRPr lang="fr-FR" sz="1100" b="1"/>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DE89-12F1-42A9-8E61-1CB10D1BD09F}">
  <dimension ref="A1"/>
  <sheetViews>
    <sheetView tabSelected="1" workbookViewId="0">
      <selection activeCell="O28" sqref="O28"/>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271FB-B06E-4BFF-BAA7-7674B5A608BA}">
  <sheetPr filterMode="1"/>
  <dimension ref="A1:BC228"/>
  <sheetViews>
    <sheetView zoomScaleNormal="100" workbookViewId="0">
      <pane xSplit="1" ySplit="2" topLeftCell="B3" activePane="bottomRight" state="frozen"/>
      <selection pane="topRight" activeCell="B1" sqref="B1"/>
      <selection pane="bottomLeft" activeCell="A3" sqref="A3"/>
      <selection pane="bottomRight" activeCell="S2" sqref="S2"/>
    </sheetView>
  </sheetViews>
  <sheetFormatPr baseColWidth="10" defaultColWidth="42.42578125" defaultRowHeight="15" x14ac:dyDescent="0.25"/>
  <cols>
    <col min="1" max="1" width="40.5703125" style="42" customWidth="1"/>
    <col min="2" max="2" width="20" style="27" customWidth="1"/>
    <col min="3" max="3" width="14.5703125" style="27" customWidth="1"/>
    <col min="4" max="10" width="2.5703125" style="27" customWidth="1"/>
    <col min="11" max="11" width="10.42578125" style="27" customWidth="1"/>
    <col min="12" max="12" width="17.140625" style="27" customWidth="1"/>
    <col min="13" max="13" width="14.42578125" style="27" customWidth="1"/>
    <col min="14" max="14" width="21.28515625" style="27" customWidth="1"/>
    <col min="15" max="15" width="23.7109375" style="27" customWidth="1"/>
    <col min="16" max="16" width="12.42578125" style="27" customWidth="1"/>
    <col min="17" max="17" width="28.140625" style="27" customWidth="1"/>
    <col min="18" max="19" width="15.5703125" style="27" customWidth="1"/>
    <col min="20" max="27" width="1.7109375" style="27" customWidth="1"/>
    <col min="28" max="28" width="15.140625" style="27" customWidth="1"/>
    <col min="29" max="29" width="16.7109375" style="43" customWidth="1"/>
    <col min="30" max="30" width="17.140625" style="27" customWidth="1"/>
    <col min="31" max="31" width="11.7109375" style="27" customWidth="1"/>
    <col min="32" max="32" width="14.85546875" style="43" customWidth="1"/>
    <col min="33" max="33" width="20.140625" style="27" customWidth="1"/>
    <col min="34" max="34" width="11.7109375" style="27" customWidth="1"/>
    <col min="35" max="35" width="19" style="27" customWidth="1"/>
    <col min="36" max="36" width="16.7109375" style="27" customWidth="1"/>
    <col min="37" max="37" width="16.7109375" style="43" customWidth="1"/>
    <col min="38" max="39" width="20" style="27" customWidth="1"/>
    <col min="40" max="40" width="16.7109375" style="27" customWidth="1"/>
    <col min="41" max="43" width="18.5703125" style="27" customWidth="1"/>
    <col min="44" max="44" width="17.85546875" style="27" customWidth="1"/>
    <col min="45" max="45" width="15.28515625" style="27" customWidth="1"/>
    <col min="46" max="46" width="17.85546875" style="27" customWidth="1"/>
    <col min="47" max="47" width="19.7109375" style="27" customWidth="1"/>
    <col min="48" max="48" width="25.140625" style="27" customWidth="1"/>
    <col min="49" max="49" width="27.5703125" style="27" customWidth="1"/>
    <col min="50" max="51" width="15.42578125" style="27" customWidth="1"/>
    <col min="52" max="53" width="16.28515625" style="27" customWidth="1"/>
    <col min="54" max="54" width="17.42578125" style="27" customWidth="1"/>
    <col min="55" max="55" width="15.85546875" style="27" customWidth="1"/>
    <col min="56" max="16384" width="42.42578125" style="27"/>
  </cols>
  <sheetData>
    <row r="1" spans="1:55" s="3" customFormat="1" ht="62.25" customHeight="1" thickBot="1" x14ac:dyDescent="0.3">
      <c r="A1" s="1" t="s">
        <v>0</v>
      </c>
      <c r="B1" s="1"/>
      <c r="C1" s="2"/>
      <c r="K1" s="3">
        <f>SUBTOTAL(9,K3:K226)</f>
        <v>191</v>
      </c>
      <c r="L1" s="4">
        <f>SUBTOTAL(9,L3:L226)</f>
        <v>650261</v>
      </c>
      <c r="M1" s="3">
        <f t="shared" ref="M1:BC1" si="0">SUBTOTAL(9,M3:M226)</f>
        <v>2034.7999999999995</v>
      </c>
      <c r="N1" s="3">
        <f t="shared" si="0"/>
        <v>3718</v>
      </c>
      <c r="O1" s="3">
        <f t="shared" si="0"/>
        <v>333</v>
      </c>
      <c r="P1" s="3">
        <f t="shared" si="0"/>
        <v>83</v>
      </c>
      <c r="Q1" s="3">
        <f t="shared" si="0"/>
        <v>0</v>
      </c>
      <c r="R1" s="3">
        <f t="shared" si="0"/>
        <v>43641</v>
      </c>
      <c r="S1" s="5">
        <f>R1/L1</f>
        <v>6.711305152854008E-2</v>
      </c>
      <c r="T1" s="3">
        <f t="shared" si="0"/>
        <v>1456486</v>
      </c>
      <c r="U1" s="3">
        <f t="shared" si="0"/>
        <v>103842</v>
      </c>
      <c r="V1" s="3">
        <f t="shared" si="0"/>
        <v>65543</v>
      </c>
      <c r="W1" s="3">
        <f t="shared" si="0"/>
        <v>3733</v>
      </c>
      <c r="X1" s="3">
        <f t="shared" si="0"/>
        <v>79187</v>
      </c>
      <c r="Y1" s="3">
        <f t="shared" si="0"/>
        <v>7272</v>
      </c>
      <c r="Z1" s="3">
        <f t="shared" si="0"/>
        <v>232</v>
      </c>
      <c r="AA1" s="3">
        <f t="shared" si="0"/>
        <v>111</v>
      </c>
      <c r="AB1" s="3">
        <f t="shared" si="0"/>
        <v>1601448</v>
      </c>
      <c r="AC1" s="6">
        <f>AB1/L1</f>
        <v>2.4627772540564483</v>
      </c>
      <c r="AD1" s="7">
        <f>AB1/R1</f>
        <v>36.695951055200382</v>
      </c>
      <c r="AE1" s="3">
        <f t="shared" si="0"/>
        <v>125476</v>
      </c>
      <c r="AF1" s="6">
        <f>AE1*100/L1</f>
        <v>19.296251812733654</v>
      </c>
      <c r="AG1" s="6">
        <f>AB1/AE1</f>
        <v>12.762982562402371</v>
      </c>
      <c r="AH1" s="6">
        <f>AG1/2</f>
        <v>6.3814912812011855</v>
      </c>
      <c r="AI1" s="3">
        <f t="shared" si="0"/>
        <v>5152</v>
      </c>
      <c r="AJ1" s="3">
        <f t="shared" si="0"/>
        <v>97416</v>
      </c>
      <c r="AK1" s="6">
        <f>AJ1*100/L1</f>
        <v>14.981061450709792</v>
      </c>
      <c r="AL1" s="3">
        <f t="shared" si="0"/>
        <v>114064</v>
      </c>
      <c r="AM1" s="6">
        <f>AL1*100/L1</f>
        <v>17.541264200067356</v>
      </c>
      <c r="AN1" s="3">
        <f t="shared" si="0"/>
        <v>500869</v>
      </c>
      <c r="AO1" s="3">
        <f t="shared" si="0"/>
        <v>3494973</v>
      </c>
      <c r="AP1" s="6">
        <f>AO1/L1</f>
        <v>5.374723380304216</v>
      </c>
      <c r="AQ1" s="6">
        <f>AO1/AB1</f>
        <v>2.1823830683231678</v>
      </c>
      <c r="AR1" s="3">
        <f t="shared" si="0"/>
        <v>187084</v>
      </c>
      <c r="AS1" s="3">
        <f t="shared" si="0"/>
        <v>305</v>
      </c>
      <c r="AT1" s="3">
        <f t="shared" si="0"/>
        <v>24139</v>
      </c>
      <c r="AU1" s="3">
        <f t="shared" si="0"/>
        <v>59</v>
      </c>
      <c r="AV1" s="3">
        <f t="shared" si="0"/>
        <v>0</v>
      </c>
      <c r="AW1" s="3">
        <f t="shared" si="0"/>
        <v>339263</v>
      </c>
      <c r="AX1" s="3">
        <f t="shared" si="0"/>
        <v>1444136</v>
      </c>
      <c r="AY1" s="6">
        <f>AX1/L1</f>
        <v>2.2208559332329636</v>
      </c>
      <c r="AZ1" s="3">
        <f t="shared" si="0"/>
        <v>215.23000000000005</v>
      </c>
      <c r="BA1" s="6">
        <f>AZ1*2000/L1</f>
        <v>0.66198034327754562</v>
      </c>
      <c r="BB1" s="3">
        <f t="shared" si="0"/>
        <v>2709</v>
      </c>
      <c r="BC1" s="3">
        <f t="shared" si="0"/>
        <v>73</v>
      </c>
    </row>
    <row r="2" spans="1:55" s="13" customFormat="1" ht="15.75" thickBot="1" x14ac:dyDescent="0.3">
      <c r="A2" s="8" t="s">
        <v>1</v>
      </c>
      <c r="B2" s="9" t="s">
        <v>2</v>
      </c>
      <c r="C2" s="9" t="s">
        <v>3</v>
      </c>
      <c r="D2" s="9" t="s">
        <v>4</v>
      </c>
      <c r="E2" s="9" t="s">
        <v>5</v>
      </c>
      <c r="F2" s="9"/>
      <c r="G2" s="9" t="s">
        <v>6</v>
      </c>
      <c r="H2" s="9" t="s">
        <v>7</v>
      </c>
      <c r="I2" s="9" t="s">
        <v>8</v>
      </c>
      <c r="J2" s="9" t="s">
        <v>9</v>
      </c>
      <c r="K2" s="9" t="s">
        <v>10</v>
      </c>
      <c r="L2" s="9" t="s">
        <v>11</v>
      </c>
      <c r="M2" s="9" t="s">
        <v>12</v>
      </c>
      <c r="N2" s="9" t="s">
        <v>13</v>
      </c>
      <c r="O2" s="9" t="s">
        <v>14</v>
      </c>
      <c r="P2" s="9" t="s">
        <v>15</v>
      </c>
      <c r="Q2" s="9" t="s">
        <v>16</v>
      </c>
      <c r="R2" s="9" t="s">
        <v>17</v>
      </c>
      <c r="S2" s="10" t="s">
        <v>18</v>
      </c>
      <c r="T2" s="9" t="s">
        <v>19</v>
      </c>
      <c r="U2" s="9" t="s">
        <v>20</v>
      </c>
      <c r="V2" s="9" t="s">
        <v>21</v>
      </c>
      <c r="W2" s="9" t="s">
        <v>22</v>
      </c>
      <c r="X2" s="9" t="s">
        <v>23</v>
      </c>
      <c r="Y2" s="9" t="s">
        <v>24</v>
      </c>
      <c r="Z2" s="9" t="s">
        <v>25</v>
      </c>
      <c r="AA2" s="9" t="s">
        <v>26</v>
      </c>
      <c r="AB2" s="10" t="s">
        <v>27</v>
      </c>
      <c r="AC2" s="11" t="s">
        <v>28</v>
      </c>
      <c r="AD2" s="10" t="s">
        <v>29</v>
      </c>
      <c r="AE2" s="10" t="s">
        <v>30</v>
      </c>
      <c r="AF2" s="11" t="s">
        <v>31</v>
      </c>
      <c r="AG2" s="10" t="s">
        <v>32</v>
      </c>
      <c r="AH2" s="10" t="s">
        <v>33</v>
      </c>
      <c r="AI2" s="9" t="s">
        <v>34</v>
      </c>
      <c r="AJ2" s="9" t="s">
        <v>35</v>
      </c>
      <c r="AK2" s="11" t="s">
        <v>36</v>
      </c>
      <c r="AL2" s="9" t="s">
        <v>37</v>
      </c>
      <c r="AM2" s="10" t="s">
        <v>38</v>
      </c>
      <c r="AN2" s="9" t="s">
        <v>39</v>
      </c>
      <c r="AO2" s="9" t="s">
        <v>40</v>
      </c>
      <c r="AP2" s="10" t="s">
        <v>41</v>
      </c>
      <c r="AQ2" s="10" t="s">
        <v>42</v>
      </c>
      <c r="AR2" s="9" t="s">
        <v>43</v>
      </c>
      <c r="AS2" s="9" t="s">
        <v>44</v>
      </c>
      <c r="AT2" s="9" t="s">
        <v>45</v>
      </c>
      <c r="AU2" s="9" t="s">
        <v>46</v>
      </c>
      <c r="AV2" s="9" t="s">
        <v>47</v>
      </c>
      <c r="AW2" s="9" t="s">
        <v>48</v>
      </c>
      <c r="AX2" s="9" t="s">
        <v>49</v>
      </c>
      <c r="AY2" s="10" t="s">
        <v>50</v>
      </c>
      <c r="AZ2" s="9" t="s">
        <v>51</v>
      </c>
      <c r="BA2" s="10" t="s">
        <v>52</v>
      </c>
      <c r="BB2" s="9" t="s">
        <v>53</v>
      </c>
      <c r="BC2" s="12" t="s">
        <v>54</v>
      </c>
    </row>
    <row r="3" spans="1:55" s="20" customFormat="1" ht="15.75" thickBot="1" x14ac:dyDescent="0.3">
      <c r="A3" s="14" t="s">
        <v>55</v>
      </c>
      <c r="B3" s="15" t="s">
        <v>56</v>
      </c>
      <c r="C3" s="15" t="s">
        <v>57</v>
      </c>
      <c r="D3" s="15">
        <v>13494</v>
      </c>
      <c r="E3" s="15">
        <v>44006</v>
      </c>
      <c r="F3" s="15">
        <v>244400610</v>
      </c>
      <c r="G3" s="15" t="s">
        <v>58</v>
      </c>
      <c r="H3" s="15">
        <v>44410</v>
      </c>
      <c r="I3" s="15" t="s">
        <v>55</v>
      </c>
      <c r="J3" s="15" t="s">
        <v>59</v>
      </c>
      <c r="K3" s="15">
        <v>1</v>
      </c>
      <c r="L3" s="15">
        <v>1797</v>
      </c>
      <c r="M3" s="15">
        <v>8</v>
      </c>
      <c r="N3" s="15">
        <v>10</v>
      </c>
      <c r="O3" s="15">
        <v>1</v>
      </c>
      <c r="P3" s="15">
        <v>0</v>
      </c>
      <c r="Q3" s="15" t="s">
        <v>60</v>
      </c>
      <c r="R3" s="15">
        <v>72</v>
      </c>
      <c r="S3" s="16">
        <f t="shared" ref="S3:S66" si="1">R3/L3</f>
        <v>4.006677796327212E-2</v>
      </c>
      <c r="T3" s="15">
        <v>11682</v>
      </c>
      <c r="U3" s="15">
        <v>0</v>
      </c>
      <c r="V3" s="15">
        <v>0</v>
      </c>
      <c r="W3" s="15">
        <v>0</v>
      </c>
      <c r="X3" s="15">
        <v>0</v>
      </c>
      <c r="Y3" s="15">
        <v>0</v>
      </c>
      <c r="Z3" s="15">
        <v>0</v>
      </c>
      <c r="AA3" s="15">
        <v>0</v>
      </c>
      <c r="AB3" s="15">
        <f t="shared" ref="AB3:AB66" si="2">T3+V3+X3+Z3</f>
        <v>11682</v>
      </c>
      <c r="AC3" s="17">
        <f t="shared" ref="AC3:AC66" si="3">AB3/L3</f>
        <v>6.5008347245409013</v>
      </c>
      <c r="AD3" s="18">
        <f t="shared" ref="AD3:AD66" si="4">AB3/R3</f>
        <v>162.25</v>
      </c>
      <c r="AE3" s="15">
        <f t="shared" ref="AE3:AE66" si="5">U3+W3+Y3+AA3</f>
        <v>0</v>
      </c>
      <c r="AF3" s="17">
        <f t="shared" ref="AF3:AF66" si="6">AE3*100/L3</f>
        <v>0</v>
      </c>
      <c r="AG3" s="17" t="e">
        <f t="shared" ref="AG3:AG66" si="7">AB3/AE3</f>
        <v>#DIV/0!</v>
      </c>
      <c r="AH3" s="17" t="e">
        <f t="shared" ref="AH3:AH66" si="8">AG3/2</f>
        <v>#DIV/0!</v>
      </c>
      <c r="AI3" s="15">
        <v>7</v>
      </c>
      <c r="AJ3" s="15"/>
      <c r="AK3" s="17">
        <f t="shared" ref="AK3:AK66" si="9">AJ3*100/L3</f>
        <v>0</v>
      </c>
      <c r="AL3" s="15"/>
      <c r="AM3" s="17">
        <f t="shared" ref="AM3:AM66" si="10">AL3*100/L3</f>
        <v>0</v>
      </c>
      <c r="AN3" s="15"/>
      <c r="AO3" s="15">
        <v>9710</v>
      </c>
      <c r="AP3" s="17">
        <f t="shared" ref="AP3:AP66" si="11">AO3/L3</f>
        <v>5.4034501947690599</v>
      </c>
      <c r="AQ3" s="17">
        <f t="shared" ref="AQ3:AQ66" si="12">AO3/AB3</f>
        <v>0.83119328882040744</v>
      </c>
      <c r="AR3" s="15"/>
      <c r="AS3" s="15">
        <v>0</v>
      </c>
      <c r="AT3" s="15">
        <v>0</v>
      </c>
      <c r="AU3" s="15">
        <v>1</v>
      </c>
      <c r="AV3" s="15"/>
      <c r="AW3" s="15">
        <v>0</v>
      </c>
      <c r="AX3" s="15">
        <v>3200</v>
      </c>
      <c r="AY3" s="17">
        <f t="shared" ref="AY3:AY66" si="13">AX3/L3</f>
        <v>1.7807456872565386</v>
      </c>
      <c r="AZ3" s="15">
        <v>0.3</v>
      </c>
      <c r="BA3" s="17">
        <f t="shared" ref="BA3:BA66" si="14">AZ3*2000/L3</f>
        <v>0.333889816360601</v>
      </c>
      <c r="BB3" s="15">
        <v>5</v>
      </c>
      <c r="BC3" s="19">
        <v>1</v>
      </c>
    </row>
    <row r="4" spans="1:55" ht="15.75" thickBot="1" x14ac:dyDescent="0.3">
      <c r="A4" s="21" t="s">
        <v>61</v>
      </c>
      <c r="B4" s="22" t="s">
        <v>56</v>
      </c>
      <c r="C4" s="22" t="s">
        <v>57</v>
      </c>
      <c r="D4" s="22">
        <v>1848</v>
      </c>
      <c r="E4" s="22">
        <v>44010</v>
      </c>
      <c r="F4" s="22">
        <v>244400610</v>
      </c>
      <c r="G4" s="22" t="s">
        <v>62</v>
      </c>
      <c r="H4" s="22">
        <v>44740</v>
      </c>
      <c r="I4" s="22" t="s">
        <v>61</v>
      </c>
      <c r="J4" s="22" t="s">
        <v>63</v>
      </c>
      <c r="K4" s="22">
        <v>1</v>
      </c>
      <c r="L4" s="22">
        <v>2947</v>
      </c>
      <c r="M4" s="22">
        <v>21</v>
      </c>
      <c r="N4" s="22">
        <v>34</v>
      </c>
      <c r="O4" s="22">
        <v>2</v>
      </c>
      <c r="P4" s="22">
        <v>1</v>
      </c>
      <c r="Q4" s="22" t="s">
        <v>64</v>
      </c>
      <c r="R4" s="22">
        <v>282</v>
      </c>
      <c r="S4" s="23">
        <f t="shared" si="1"/>
        <v>9.5690532745164578E-2</v>
      </c>
      <c r="T4" s="22">
        <v>14577</v>
      </c>
      <c r="U4" s="22">
        <v>872</v>
      </c>
      <c r="V4" s="22">
        <v>91</v>
      </c>
      <c r="W4" s="22">
        <v>7</v>
      </c>
      <c r="X4" s="22">
        <v>1270</v>
      </c>
      <c r="Y4" s="22">
        <v>65</v>
      </c>
      <c r="Z4" s="22">
        <v>0</v>
      </c>
      <c r="AA4" s="22">
        <v>0</v>
      </c>
      <c r="AB4" s="22">
        <f t="shared" si="2"/>
        <v>15938</v>
      </c>
      <c r="AC4" s="24">
        <f t="shared" si="3"/>
        <v>5.4082117407533081</v>
      </c>
      <c r="AD4" s="25">
        <f t="shared" si="4"/>
        <v>56.5177304964539</v>
      </c>
      <c r="AE4" s="22">
        <f t="shared" si="5"/>
        <v>944</v>
      </c>
      <c r="AF4" s="24">
        <f t="shared" si="6"/>
        <v>32.03257550050899</v>
      </c>
      <c r="AG4" s="24">
        <f t="shared" si="7"/>
        <v>16.883474576271187</v>
      </c>
      <c r="AH4" s="24">
        <f t="shared" si="8"/>
        <v>8.4417372881355934</v>
      </c>
      <c r="AI4" s="22">
        <v>35</v>
      </c>
      <c r="AJ4" s="22">
        <v>1234</v>
      </c>
      <c r="AK4" s="24">
        <f t="shared" si="9"/>
        <v>41.873091279267051</v>
      </c>
      <c r="AL4" s="22">
        <v>1070</v>
      </c>
      <c r="AM4" s="24">
        <f t="shared" si="10"/>
        <v>36.308109942314218</v>
      </c>
      <c r="AN4" s="22">
        <v>11512</v>
      </c>
      <c r="AO4" s="22">
        <v>20457</v>
      </c>
      <c r="AP4" s="24">
        <f t="shared" si="11"/>
        <v>6.9416355615880558</v>
      </c>
      <c r="AQ4" s="24">
        <f t="shared" si="12"/>
        <v>1.2835362027857951</v>
      </c>
      <c r="AR4" s="22">
        <v>194</v>
      </c>
      <c r="AS4" s="22"/>
      <c r="AT4" s="22">
        <v>175</v>
      </c>
      <c r="AU4" s="22">
        <v>1</v>
      </c>
      <c r="AV4" s="22" t="s">
        <v>65</v>
      </c>
      <c r="AW4" s="22">
        <v>3695</v>
      </c>
      <c r="AX4" s="22">
        <v>14771</v>
      </c>
      <c r="AY4" s="24">
        <f t="shared" si="13"/>
        <v>5.0122158126908722</v>
      </c>
      <c r="AZ4" s="22">
        <v>3.5000000000000004</v>
      </c>
      <c r="BA4" s="24">
        <f t="shared" si="14"/>
        <v>2.3752969121140146</v>
      </c>
      <c r="BB4" s="22">
        <v>0</v>
      </c>
      <c r="BC4" s="26"/>
    </row>
    <row r="5" spans="1:55" hidden="1" x14ac:dyDescent="0.25">
      <c r="A5" s="28" t="s">
        <v>66</v>
      </c>
      <c r="B5" s="29" t="s">
        <v>56</v>
      </c>
      <c r="C5" s="29" t="s">
        <v>67</v>
      </c>
      <c r="D5" s="29">
        <v>1863</v>
      </c>
      <c r="E5" s="29">
        <v>44069</v>
      </c>
      <c r="F5" s="29">
        <v>244400610</v>
      </c>
      <c r="G5" s="29" t="s">
        <v>68</v>
      </c>
      <c r="H5" s="29">
        <v>44350</v>
      </c>
      <c r="I5" s="29" t="s">
        <v>66</v>
      </c>
      <c r="J5" s="29" t="s">
        <v>69</v>
      </c>
      <c r="K5" s="29">
        <v>1</v>
      </c>
      <c r="L5" s="29">
        <v>16186</v>
      </c>
      <c r="M5" s="29">
        <v>24</v>
      </c>
      <c r="N5" s="29">
        <v>130</v>
      </c>
      <c r="O5" s="29">
        <v>9</v>
      </c>
      <c r="P5" s="29">
        <v>1</v>
      </c>
      <c r="Q5" s="29" t="s">
        <v>70</v>
      </c>
      <c r="R5" s="29">
        <v>760</v>
      </c>
      <c r="S5" s="30">
        <f t="shared" si="1"/>
        <v>4.6954157914246883E-2</v>
      </c>
      <c r="T5" s="29">
        <v>23718</v>
      </c>
      <c r="U5" s="29">
        <v>1544</v>
      </c>
      <c r="V5" s="29">
        <v>9622</v>
      </c>
      <c r="W5" s="29">
        <v>195</v>
      </c>
      <c r="X5" s="29">
        <v>2344</v>
      </c>
      <c r="Y5" s="29">
        <v>118</v>
      </c>
      <c r="Z5" s="29">
        <v>0</v>
      </c>
      <c r="AA5" s="29">
        <v>0</v>
      </c>
      <c r="AB5" s="29">
        <f t="shared" si="2"/>
        <v>35684</v>
      </c>
      <c r="AC5" s="31">
        <f t="shared" si="3"/>
        <v>2.2046212776473495</v>
      </c>
      <c r="AD5" s="32">
        <f t="shared" si="4"/>
        <v>46.952631578947368</v>
      </c>
      <c r="AE5" s="29">
        <f t="shared" si="5"/>
        <v>1857</v>
      </c>
      <c r="AF5" s="31">
        <f t="shared" si="6"/>
        <v>11.47287779562585</v>
      </c>
      <c r="AG5" s="31">
        <f t="shared" si="7"/>
        <v>19.215939687668282</v>
      </c>
      <c r="AH5" s="31">
        <f t="shared" si="8"/>
        <v>9.607969843834141</v>
      </c>
      <c r="AI5" s="29">
        <v>97</v>
      </c>
      <c r="AJ5" s="29">
        <v>3005</v>
      </c>
      <c r="AK5" s="31">
        <f t="shared" si="9"/>
        <v>18.5654269121463</v>
      </c>
      <c r="AL5" s="29">
        <v>3005</v>
      </c>
      <c r="AM5" s="31">
        <f t="shared" si="10"/>
        <v>18.5654269121463</v>
      </c>
      <c r="AN5" s="29"/>
      <c r="AO5" s="29">
        <v>127895</v>
      </c>
      <c r="AP5" s="31">
        <f t="shared" si="11"/>
        <v>7.9015816137402695</v>
      </c>
      <c r="AQ5" s="31">
        <f t="shared" si="12"/>
        <v>3.5840993162201547</v>
      </c>
      <c r="AR5" s="29">
        <v>0</v>
      </c>
      <c r="AS5" s="29"/>
      <c r="AT5" s="29">
        <v>0</v>
      </c>
      <c r="AU5" s="29">
        <v>1</v>
      </c>
      <c r="AV5" s="29" t="s">
        <v>65</v>
      </c>
      <c r="AW5" s="29">
        <v>3708</v>
      </c>
      <c r="AX5" s="29">
        <v>40549</v>
      </c>
      <c r="AY5" s="31">
        <f t="shared" si="13"/>
        <v>2.5051896700852589</v>
      </c>
      <c r="AZ5" s="29">
        <v>8.91</v>
      </c>
      <c r="BA5" s="31">
        <f t="shared" si="14"/>
        <v>1.1009514395156308</v>
      </c>
      <c r="BB5" s="29">
        <v>0</v>
      </c>
      <c r="BC5" s="33"/>
    </row>
    <row r="6" spans="1:55" ht="15.75" thickBot="1" x14ac:dyDescent="0.3">
      <c r="A6" s="21" t="s">
        <v>71</v>
      </c>
      <c r="B6" s="22" t="s">
        <v>56</v>
      </c>
      <c r="C6" s="22" t="s">
        <v>57</v>
      </c>
      <c r="D6" s="22">
        <v>1866</v>
      </c>
      <c r="E6" s="22">
        <v>44072</v>
      </c>
      <c r="F6" s="22">
        <v>244400610</v>
      </c>
      <c r="G6" s="22" t="s">
        <v>72</v>
      </c>
      <c r="H6" s="22">
        <v>44410</v>
      </c>
      <c r="I6" s="22" t="s">
        <v>71</v>
      </c>
      <c r="J6" s="22" t="s">
        <v>73</v>
      </c>
      <c r="K6" s="22">
        <v>1</v>
      </c>
      <c r="L6" s="22">
        <v>6719</v>
      </c>
      <c r="M6" s="22">
        <v>21</v>
      </c>
      <c r="N6" s="22">
        <v>18</v>
      </c>
      <c r="O6" s="22">
        <v>2</v>
      </c>
      <c r="P6" s="22">
        <v>1</v>
      </c>
      <c r="Q6" s="22" t="s">
        <v>74</v>
      </c>
      <c r="R6" s="22">
        <v>238</v>
      </c>
      <c r="S6" s="23">
        <f t="shared" si="1"/>
        <v>3.5421937788361363E-2</v>
      </c>
      <c r="T6" s="22">
        <v>13382</v>
      </c>
      <c r="U6" s="22">
        <v>1375</v>
      </c>
      <c r="V6" s="22">
        <v>36</v>
      </c>
      <c r="W6" s="22">
        <v>17</v>
      </c>
      <c r="X6" s="22">
        <v>703</v>
      </c>
      <c r="Y6" s="22">
        <v>83</v>
      </c>
      <c r="Z6" s="22">
        <v>0</v>
      </c>
      <c r="AA6" s="22">
        <v>0</v>
      </c>
      <c r="AB6" s="22">
        <f t="shared" si="2"/>
        <v>14121</v>
      </c>
      <c r="AC6" s="24">
        <f t="shared" si="3"/>
        <v>2.1016520315523142</v>
      </c>
      <c r="AD6" s="25">
        <f t="shared" si="4"/>
        <v>59.331932773109244</v>
      </c>
      <c r="AE6" s="22">
        <f t="shared" si="5"/>
        <v>1475</v>
      </c>
      <c r="AF6" s="24">
        <f t="shared" si="6"/>
        <v>21.952671528501266</v>
      </c>
      <c r="AG6" s="24">
        <f t="shared" si="7"/>
        <v>9.5735593220338977</v>
      </c>
      <c r="AH6" s="24">
        <f t="shared" si="8"/>
        <v>4.7867796610169489</v>
      </c>
      <c r="AI6" s="22">
        <v>42</v>
      </c>
      <c r="AJ6" s="22">
        <v>1342</v>
      </c>
      <c r="AK6" s="24">
        <f t="shared" si="9"/>
        <v>19.97321029915166</v>
      </c>
      <c r="AL6" s="22">
        <v>1025</v>
      </c>
      <c r="AM6" s="24">
        <f t="shared" si="10"/>
        <v>15.255246316416134</v>
      </c>
      <c r="AN6" s="22">
        <v>12415</v>
      </c>
      <c r="AO6" s="22">
        <v>34013</v>
      </c>
      <c r="AP6" s="24">
        <f t="shared" si="11"/>
        <v>5.0622116386367022</v>
      </c>
      <c r="AQ6" s="24">
        <f t="shared" si="12"/>
        <v>2.4086821046668083</v>
      </c>
      <c r="AR6" s="22">
        <v>435</v>
      </c>
      <c r="AS6" s="22"/>
      <c r="AT6" s="22">
        <v>674</v>
      </c>
      <c r="AU6" s="22">
        <v>0</v>
      </c>
      <c r="AV6" s="22"/>
      <c r="AW6" s="22">
        <v>5716</v>
      </c>
      <c r="AX6" s="22">
        <v>20274</v>
      </c>
      <c r="AY6" s="24">
        <f t="shared" si="13"/>
        <v>3.0174133055514214</v>
      </c>
      <c r="AZ6" s="22">
        <v>2.73</v>
      </c>
      <c r="BA6" s="24">
        <f t="shared" si="14"/>
        <v>0.81262092573299594</v>
      </c>
      <c r="BB6" s="22">
        <v>18</v>
      </c>
      <c r="BC6" s="26"/>
    </row>
    <row r="7" spans="1:55" hidden="1" x14ac:dyDescent="0.25">
      <c r="A7" s="28" t="s">
        <v>75</v>
      </c>
      <c r="B7" s="29" t="s">
        <v>56</v>
      </c>
      <c r="C7" s="29" t="s">
        <v>67</v>
      </c>
      <c r="D7" s="29">
        <v>1849</v>
      </c>
      <c r="E7" s="29">
        <v>44055</v>
      </c>
      <c r="F7" s="29">
        <v>244400610</v>
      </c>
      <c r="G7" s="29" t="s">
        <v>76</v>
      </c>
      <c r="H7" s="29">
        <v>44500</v>
      </c>
      <c r="I7" s="29" t="s">
        <v>75</v>
      </c>
      <c r="J7" s="29" t="s">
        <v>77</v>
      </c>
      <c r="K7" s="29">
        <v>1</v>
      </c>
      <c r="L7" s="29">
        <v>15455</v>
      </c>
      <c r="M7" s="29">
        <v>17.8</v>
      </c>
      <c r="N7" s="29">
        <v>59</v>
      </c>
      <c r="O7" s="29">
        <v>3</v>
      </c>
      <c r="P7" s="29">
        <v>1</v>
      </c>
      <c r="Q7" s="29" t="s">
        <v>78</v>
      </c>
      <c r="R7" s="29">
        <v>662</v>
      </c>
      <c r="S7" s="30">
        <f t="shared" si="1"/>
        <v>4.2834034293109023E-2</v>
      </c>
      <c r="T7" s="29">
        <v>41303</v>
      </c>
      <c r="U7" s="29">
        <v>1499</v>
      </c>
      <c r="V7" s="29">
        <v>0</v>
      </c>
      <c r="W7" s="29">
        <v>0</v>
      </c>
      <c r="X7" s="29">
        <v>0</v>
      </c>
      <c r="Y7" s="29">
        <v>0</v>
      </c>
      <c r="Z7" s="29">
        <v>0</v>
      </c>
      <c r="AA7" s="29">
        <v>0</v>
      </c>
      <c r="AB7" s="29">
        <f t="shared" si="2"/>
        <v>41303</v>
      </c>
      <c r="AC7" s="31">
        <f t="shared" si="3"/>
        <v>2.672468456810094</v>
      </c>
      <c r="AD7" s="32">
        <f t="shared" si="4"/>
        <v>62.391238670694861</v>
      </c>
      <c r="AE7" s="29">
        <f t="shared" si="5"/>
        <v>1499</v>
      </c>
      <c r="AF7" s="31">
        <f t="shared" si="6"/>
        <v>9.6991264962795221</v>
      </c>
      <c r="AG7" s="31">
        <f t="shared" si="7"/>
        <v>27.55370246831221</v>
      </c>
      <c r="AH7" s="31">
        <f t="shared" si="8"/>
        <v>13.776851234156105</v>
      </c>
      <c r="AI7" s="29">
        <v>45</v>
      </c>
      <c r="AJ7" s="29">
        <v>1790</v>
      </c>
      <c r="AK7" s="31">
        <f t="shared" si="9"/>
        <v>11.582012293756065</v>
      </c>
      <c r="AL7" s="29">
        <v>1790</v>
      </c>
      <c r="AM7" s="31">
        <f t="shared" si="10"/>
        <v>11.582012293756065</v>
      </c>
      <c r="AN7" s="29"/>
      <c r="AO7" s="29">
        <v>53897</v>
      </c>
      <c r="AP7" s="31">
        <f t="shared" si="11"/>
        <v>3.4873503720478811</v>
      </c>
      <c r="AQ7" s="31">
        <f t="shared" si="12"/>
        <v>1.304917318354599</v>
      </c>
      <c r="AR7" s="29">
        <v>0</v>
      </c>
      <c r="AS7" s="29"/>
      <c r="AT7" s="29">
        <v>0</v>
      </c>
      <c r="AU7" s="29">
        <v>0</v>
      </c>
      <c r="AV7" s="29"/>
      <c r="AW7" s="29">
        <v>30766</v>
      </c>
      <c r="AX7" s="29">
        <v>34482</v>
      </c>
      <c r="AY7" s="31">
        <f t="shared" si="13"/>
        <v>2.2311226140407636</v>
      </c>
      <c r="AZ7" s="29">
        <v>6.23</v>
      </c>
      <c r="BA7" s="31">
        <f t="shared" si="14"/>
        <v>0.8062115820122937</v>
      </c>
      <c r="BB7" s="29">
        <v>0</v>
      </c>
      <c r="BC7" s="33"/>
    </row>
    <row r="8" spans="1:55" x14ac:dyDescent="0.25">
      <c r="A8" s="14" t="s">
        <v>79</v>
      </c>
      <c r="B8" s="15" t="s">
        <v>56</v>
      </c>
      <c r="C8" s="15" t="s">
        <v>57</v>
      </c>
      <c r="D8" s="15">
        <v>1908</v>
      </c>
      <c r="E8" s="15">
        <v>44211</v>
      </c>
      <c r="F8" s="15">
        <v>244400610</v>
      </c>
      <c r="G8" s="15" t="s">
        <v>80</v>
      </c>
      <c r="H8" s="15">
        <v>44420</v>
      </c>
      <c r="I8" s="15" t="s">
        <v>79</v>
      </c>
      <c r="J8" s="15"/>
      <c r="K8" s="15">
        <v>1</v>
      </c>
      <c r="L8" s="15">
        <v>4502</v>
      </c>
      <c r="M8" s="15">
        <v>20</v>
      </c>
      <c r="N8" s="15">
        <v>45</v>
      </c>
      <c r="O8" s="15">
        <v>3</v>
      </c>
      <c r="P8" s="15">
        <v>0</v>
      </c>
      <c r="Q8" s="15" t="s">
        <v>81</v>
      </c>
      <c r="R8" s="15">
        <v>430</v>
      </c>
      <c r="S8" s="16">
        <f t="shared" si="1"/>
        <v>9.5513105286539321E-2</v>
      </c>
      <c r="T8" s="15">
        <v>24131</v>
      </c>
      <c r="U8" s="15">
        <v>843</v>
      </c>
      <c r="V8" s="15">
        <v>876</v>
      </c>
      <c r="W8" s="15">
        <v>18</v>
      </c>
      <c r="X8" s="15">
        <v>1035</v>
      </c>
      <c r="Y8" s="15">
        <v>57</v>
      </c>
      <c r="Z8" s="15">
        <v>0</v>
      </c>
      <c r="AA8" s="15">
        <v>0</v>
      </c>
      <c r="AB8" s="15">
        <f t="shared" si="2"/>
        <v>26042</v>
      </c>
      <c r="AC8" s="17">
        <f t="shared" si="3"/>
        <v>5.7845402043536209</v>
      </c>
      <c r="AD8" s="18">
        <f t="shared" si="4"/>
        <v>60.562790697674416</v>
      </c>
      <c r="AE8" s="15">
        <f t="shared" si="5"/>
        <v>918</v>
      </c>
      <c r="AF8" s="17">
        <f t="shared" si="6"/>
        <v>20.390937361172814</v>
      </c>
      <c r="AG8" s="17">
        <f t="shared" si="7"/>
        <v>28.368191721132899</v>
      </c>
      <c r="AH8" s="17">
        <f t="shared" si="8"/>
        <v>14.184095860566449</v>
      </c>
      <c r="AI8" s="15">
        <v>43</v>
      </c>
      <c r="AJ8" s="15">
        <v>991</v>
      </c>
      <c r="AK8" s="17">
        <f t="shared" si="9"/>
        <v>22.012438916037318</v>
      </c>
      <c r="AL8" s="15">
        <v>991</v>
      </c>
      <c r="AM8" s="17">
        <f t="shared" si="10"/>
        <v>22.012438916037318</v>
      </c>
      <c r="AN8" s="15"/>
      <c r="AO8" s="15">
        <v>32261</v>
      </c>
      <c r="AP8" s="17">
        <f t="shared" si="11"/>
        <v>7.1659262549977791</v>
      </c>
      <c r="AQ8" s="17">
        <f t="shared" si="12"/>
        <v>1.2388065432762461</v>
      </c>
      <c r="AR8" s="15"/>
      <c r="AS8" s="15"/>
      <c r="AT8" s="15"/>
      <c r="AU8" s="15">
        <v>0</v>
      </c>
      <c r="AV8" s="15"/>
      <c r="AW8" s="15">
        <v>4985</v>
      </c>
      <c r="AX8" s="15">
        <v>16049</v>
      </c>
      <c r="AY8" s="17">
        <f t="shared" si="13"/>
        <v>3.5648600621945801</v>
      </c>
      <c r="AZ8" s="15">
        <v>2.15</v>
      </c>
      <c r="BA8" s="17">
        <f t="shared" si="14"/>
        <v>0.95513105286539313</v>
      </c>
      <c r="BB8" s="15">
        <v>0</v>
      </c>
      <c r="BC8" s="19"/>
    </row>
    <row r="9" spans="1:55" x14ac:dyDescent="0.25">
      <c r="A9" s="14" t="s">
        <v>82</v>
      </c>
      <c r="B9" s="15" t="s">
        <v>56</v>
      </c>
      <c r="C9" s="15" t="s">
        <v>57</v>
      </c>
      <c r="D9" s="15">
        <v>5690</v>
      </c>
      <c r="E9" s="15">
        <v>44049</v>
      </c>
      <c r="F9" s="15">
        <v>244400610</v>
      </c>
      <c r="G9" s="15" t="s">
        <v>83</v>
      </c>
      <c r="H9" s="15">
        <v>44490</v>
      </c>
      <c r="I9" s="15" t="s">
        <v>82</v>
      </c>
      <c r="J9" s="15" t="s">
        <v>84</v>
      </c>
      <c r="K9" s="15">
        <v>1</v>
      </c>
      <c r="L9" s="15">
        <v>4066</v>
      </c>
      <c r="M9" s="15">
        <v>21.5</v>
      </c>
      <c r="N9" s="15">
        <v>66</v>
      </c>
      <c r="O9" s="15">
        <v>8</v>
      </c>
      <c r="P9" s="15">
        <v>1</v>
      </c>
      <c r="Q9" s="15" t="s">
        <v>85</v>
      </c>
      <c r="R9" s="15">
        <v>528</v>
      </c>
      <c r="S9" s="16">
        <f t="shared" si="1"/>
        <v>0.12985735366453516</v>
      </c>
      <c r="T9" s="15">
        <v>11702</v>
      </c>
      <c r="U9" s="15">
        <v>1977</v>
      </c>
      <c r="V9" s="15">
        <v>578</v>
      </c>
      <c r="W9" s="15">
        <v>231</v>
      </c>
      <c r="X9" s="15">
        <v>679</v>
      </c>
      <c r="Y9" s="15">
        <v>100</v>
      </c>
      <c r="Z9" s="15">
        <v>0</v>
      </c>
      <c r="AA9" s="15">
        <v>0</v>
      </c>
      <c r="AB9" s="15">
        <f t="shared" si="2"/>
        <v>12959</v>
      </c>
      <c r="AC9" s="17">
        <f t="shared" si="3"/>
        <v>3.1871618298081654</v>
      </c>
      <c r="AD9" s="18">
        <f t="shared" si="4"/>
        <v>24.543560606060606</v>
      </c>
      <c r="AE9" s="15">
        <f t="shared" si="5"/>
        <v>2308</v>
      </c>
      <c r="AF9" s="17">
        <f t="shared" si="6"/>
        <v>56.763403836694543</v>
      </c>
      <c r="AG9" s="17">
        <f t="shared" si="7"/>
        <v>5.6148180242634318</v>
      </c>
      <c r="AH9" s="17">
        <f t="shared" si="8"/>
        <v>2.8074090121317159</v>
      </c>
      <c r="AI9" s="15">
        <v>63</v>
      </c>
      <c r="AJ9" s="15">
        <v>1639</v>
      </c>
      <c r="AK9" s="17">
        <f t="shared" si="9"/>
        <v>40.309886866699458</v>
      </c>
      <c r="AL9" s="15">
        <v>991</v>
      </c>
      <c r="AM9" s="17">
        <f t="shared" si="10"/>
        <v>24.372848007870143</v>
      </c>
      <c r="AN9" s="15">
        <v>19270</v>
      </c>
      <c r="AO9" s="15">
        <v>35452</v>
      </c>
      <c r="AP9" s="17">
        <f t="shared" si="11"/>
        <v>8.7191342843089039</v>
      </c>
      <c r="AQ9" s="17">
        <f t="shared" si="12"/>
        <v>2.7357049155027395</v>
      </c>
      <c r="AR9" s="15">
        <v>54</v>
      </c>
      <c r="AS9" s="15"/>
      <c r="AT9" s="15">
        <v>1</v>
      </c>
      <c r="AU9" s="15">
        <v>0</v>
      </c>
      <c r="AV9" s="15"/>
      <c r="AW9" s="15">
        <v>2179</v>
      </c>
      <c r="AX9" s="15">
        <v>19762</v>
      </c>
      <c r="AY9" s="17">
        <f t="shared" si="13"/>
        <v>4.8603049680275454</v>
      </c>
      <c r="AZ9" s="15">
        <v>3</v>
      </c>
      <c r="BA9" s="17">
        <f t="shared" si="14"/>
        <v>1.4756517461878997</v>
      </c>
      <c r="BB9" s="15">
        <v>15</v>
      </c>
      <c r="BC9" s="19"/>
    </row>
    <row r="10" spans="1:55" x14ac:dyDescent="0.25">
      <c r="A10" s="14" t="s">
        <v>86</v>
      </c>
      <c r="B10" s="15" t="s">
        <v>56</v>
      </c>
      <c r="C10" s="15" t="s">
        <v>57</v>
      </c>
      <c r="D10" s="15">
        <v>4530</v>
      </c>
      <c r="E10" s="15">
        <v>44135</v>
      </c>
      <c r="F10" s="15">
        <v>244400610</v>
      </c>
      <c r="G10" s="15" t="s">
        <v>87</v>
      </c>
      <c r="H10" s="15">
        <v>44510</v>
      </c>
      <c r="I10" s="15" t="s">
        <v>86</v>
      </c>
      <c r="J10" s="15"/>
      <c r="K10" s="15">
        <v>1</v>
      </c>
      <c r="L10" s="15">
        <v>4410</v>
      </c>
      <c r="M10" s="15">
        <v>13</v>
      </c>
      <c r="N10" s="15">
        <v>15</v>
      </c>
      <c r="O10" s="15">
        <v>0</v>
      </c>
      <c r="P10" s="15">
        <v>0</v>
      </c>
      <c r="Q10" s="15" t="s">
        <v>88</v>
      </c>
      <c r="R10" s="15">
        <v>135</v>
      </c>
      <c r="S10" s="16">
        <f t="shared" si="1"/>
        <v>3.0612244897959183E-2</v>
      </c>
      <c r="T10" s="15">
        <v>10153</v>
      </c>
      <c r="U10" s="15">
        <v>1068</v>
      </c>
      <c r="V10" s="15">
        <v>1785</v>
      </c>
      <c r="W10" s="15">
        <v>6</v>
      </c>
      <c r="X10" s="15">
        <v>354</v>
      </c>
      <c r="Y10" s="15">
        <v>43</v>
      </c>
      <c r="Z10" s="15">
        <v>0</v>
      </c>
      <c r="AA10" s="15">
        <v>0</v>
      </c>
      <c r="AB10" s="15">
        <f t="shared" si="2"/>
        <v>12292</v>
      </c>
      <c r="AC10" s="17">
        <f t="shared" si="3"/>
        <v>2.7873015873015872</v>
      </c>
      <c r="AD10" s="18">
        <f t="shared" si="4"/>
        <v>91.05185185185185</v>
      </c>
      <c r="AE10" s="15">
        <f t="shared" si="5"/>
        <v>1117</v>
      </c>
      <c r="AF10" s="17">
        <f t="shared" si="6"/>
        <v>25.328798185941043</v>
      </c>
      <c r="AG10" s="17">
        <f t="shared" si="7"/>
        <v>11.004476275738586</v>
      </c>
      <c r="AH10" s="17">
        <f t="shared" si="8"/>
        <v>5.5022381378692931</v>
      </c>
      <c r="AI10" s="15">
        <v>23</v>
      </c>
      <c r="AJ10" s="15">
        <v>1077</v>
      </c>
      <c r="AK10" s="17">
        <f t="shared" si="9"/>
        <v>24.421768707482993</v>
      </c>
      <c r="AL10" s="15">
        <v>1008</v>
      </c>
      <c r="AM10" s="17">
        <f t="shared" si="10"/>
        <v>22.857142857142858</v>
      </c>
      <c r="AN10" s="15"/>
      <c r="AO10" s="15">
        <v>18967</v>
      </c>
      <c r="AP10" s="17">
        <f t="shared" si="11"/>
        <v>4.3009070294784584</v>
      </c>
      <c r="AQ10" s="17">
        <f t="shared" si="12"/>
        <v>1.5430361210543442</v>
      </c>
      <c r="AR10" s="15">
        <v>1624</v>
      </c>
      <c r="AS10" s="15"/>
      <c r="AT10" s="15">
        <v>1114</v>
      </c>
      <c r="AU10" s="15">
        <v>0</v>
      </c>
      <c r="AV10" s="15"/>
      <c r="AW10" s="15">
        <v>0</v>
      </c>
      <c r="AX10" s="15">
        <v>11688</v>
      </c>
      <c r="AY10" s="17">
        <f t="shared" si="13"/>
        <v>2.6503401360544219</v>
      </c>
      <c r="AZ10" s="15">
        <v>1.92</v>
      </c>
      <c r="BA10" s="17">
        <f t="shared" si="14"/>
        <v>0.87074829931972786</v>
      </c>
      <c r="BB10" s="15">
        <v>0</v>
      </c>
      <c r="BC10" s="19"/>
    </row>
    <row r="11" spans="1:55" x14ac:dyDescent="0.25">
      <c r="A11" s="14" t="s">
        <v>89</v>
      </c>
      <c r="B11" s="15" t="s">
        <v>90</v>
      </c>
      <c r="C11" s="15" t="s">
        <v>57</v>
      </c>
      <c r="D11" s="15">
        <v>13497</v>
      </c>
      <c r="E11" s="15">
        <v>44013</v>
      </c>
      <c r="F11" s="15">
        <v>244400644</v>
      </c>
      <c r="G11" s="15" t="s">
        <v>91</v>
      </c>
      <c r="H11" s="15">
        <v>44160</v>
      </c>
      <c r="I11" s="15" t="s">
        <v>89</v>
      </c>
      <c r="J11" s="15" t="s">
        <v>92</v>
      </c>
      <c r="K11" s="15">
        <v>1</v>
      </c>
      <c r="L11" s="15">
        <v>2999</v>
      </c>
      <c r="M11" s="15">
        <v>16</v>
      </c>
      <c r="N11" s="15">
        <v>37</v>
      </c>
      <c r="O11" s="15">
        <v>1</v>
      </c>
      <c r="P11" s="15">
        <v>1</v>
      </c>
      <c r="Q11" s="15" t="s">
        <v>93</v>
      </c>
      <c r="R11" s="15">
        <v>179</v>
      </c>
      <c r="S11" s="16">
        <f t="shared" si="1"/>
        <v>5.9686562187395799E-2</v>
      </c>
      <c r="T11" s="15">
        <v>5256</v>
      </c>
      <c r="U11" s="15">
        <v>549</v>
      </c>
      <c r="V11" s="15">
        <v>8</v>
      </c>
      <c r="W11" s="15">
        <v>8</v>
      </c>
      <c r="X11" s="15">
        <v>1159</v>
      </c>
      <c r="Y11" s="15">
        <v>249</v>
      </c>
      <c r="Z11" s="15">
        <v>0</v>
      </c>
      <c r="AA11" s="15">
        <v>0</v>
      </c>
      <c r="AB11" s="15">
        <f t="shared" si="2"/>
        <v>6423</v>
      </c>
      <c r="AC11" s="17">
        <f t="shared" si="3"/>
        <v>2.1417139046348783</v>
      </c>
      <c r="AD11" s="18">
        <f t="shared" si="4"/>
        <v>35.882681564245807</v>
      </c>
      <c r="AE11" s="15">
        <f t="shared" si="5"/>
        <v>806</v>
      </c>
      <c r="AF11" s="17">
        <f t="shared" si="6"/>
        <v>26.875625208402802</v>
      </c>
      <c r="AG11" s="17">
        <f t="shared" si="7"/>
        <v>7.9689826302729525</v>
      </c>
      <c r="AH11" s="17">
        <f t="shared" si="8"/>
        <v>3.9844913151364763</v>
      </c>
      <c r="AI11" s="15">
        <v>16</v>
      </c>
      <c r="AJ11" s="15">
        <v>694</v>
      </c>
      <c r="AK11" s="17">
        <f t="shared" si="9"/>
        <v>23.141047015671891</v>
      </c>
      <c r="AL11" s="15">
        <v>448</v>
      </c>
      <c r="AM11" s="17">
        <f t="shared" si="10"/>
        <v>14.938312770923641</v>
      </c>
      <c r="AN11" s="15">
        <v>2582</v>
      </c>
      <c r="AO11" s="15">
        <v>11206</v>
      </c>
      <c r="AP11" s="17">
        <f t="shared" si="11"/>
        <v>3.7365788596198732</v>
      </c>
      <c r="AQ11" s="17">
        <f t="shared" si="12"/>
        <v>1.7446676008095905</v>
      </c>
      <c r="AR11" s="15">
        <v>781</v>
      </c>
      <c r="AS11" s="15"/>
      <c r="AT11" s="15">
        <v>136</v>
      </c>
      <c r="AU11" s="15">
        <v>1</v>
      </c>
      <c r="AV11" s="15" t="s">
        <v>65</v>
      </c>
      <c r="AW11" s="15">
        <v>1977</v>
      </c>
      <c r="AX11" s="15">
        <v>10542</v>
      </c>
      <c r="AY11" s="17">
        <f t="shared" si="13"/>
        <v>3.5151717239079692</v>
      </c>
      <c r="AZ11" s="15">
        <v>1.75</v>
      </c>
      <c r="BA11" s="17">
        <f t="shared" si="14"/>
        <v>1.1670556852284095</v>
      </c>
      <c r="BB11" s="15">
        <v>10</v>
      </c>
      <c r="BC11" s="19"/>
    </row>
    <row r="12" spans="1:55" x14ac:dyDescent="0.25">
      <c r="A12" s="14" t="s">
        <v>94</v>
      </c>
      <c r="B12" s="15" t="s">
        <v>90</v>
      </c>
      <c r="C12" s="15" t="s">
        <v>57</v>
      </c>
      <c r="D12" s="15">
        <v>1860</v>
      </c>
      <c r="E12" s="15">
        <v>44052</v>
      </c>
      <c r="F12" s="15">
        <v>244400644</v>
      </c>
      <c r="G12" s="15" t="s">
        <v>68</v>
      </c>
      <c r="H12" s="15">
        <v>44480</v>
      </c>
      <c r="I12" s="15" t="s">
        <v>94</v>
      </c>
      <c r="J12" s="15" t="s">
        <v>95</v>
      </c>
      <c r="K12" s="15">
        <v>1</v>
      </c>
      <c r="L12" s="15">
        <v>7852</v>
      </c>
      <c r="M12" s="15">
        <v>20.8</v>
      </c>
      <c r="N12" s="15">
        <v>26</v>
      </c>
      <c r="O12" s="15">
        <v>3</v>
      </c>
      <c r="P12" s="15">
        <v>1</v>
      </c>
      <c r="Q12" s="15" t="s">
        <v>96</v>
      </c>
      <c r="R12" s="15">
        <v>450</v>
      </c>
      <c r="S12" s="16">
        <f t="shared" si="1"/>
        <v>5.7310239429444729E-2</v>
      </c>
      <c r="T12" s="15">
        <v>12391</v>
      </c>
      <c r="U12" s="15">
        <v>794</v>
      </c>
      <c r="V12" s="15">
        <v>1370</v>
      </c>
      <c r="W12" s="15">
        <v>11</v>
      </c>
      <c r="X12" s="15">
        <v>2052</v>
      </c>
      <c r="Y12" s="15">
        <v>44</v>
      </c>
      <c r="Z12" s="15">
        <v>3</v>
      </c>
      <c r="AA12" s="15">
        <v>3</v>
      </c>
      <c r="AB12" s="15">
        <f t="shared" si="2"/>
        <v>15816</v>
      </c>
      <c r="AC12" s="17">
        <f t="shared" si="3"/>
        <v>2.0142638818135508</v>
      </c>
      <c r="AD12" s="18">
        <f t="shared" si="4"/>
        <v>35.146666666666668</v>
      </c>
      <c r="AE12" s="15">
        <f t="shared" si="5"/>
        <v>852</v>
      </c>
      <c r="AF12" s="17">
        <f t="shared" si="6"/>
        <v>10.850738665308201</v>
      </c>
      <c r="AG12" s="17">
        <f t="shared" si="7"/>
        <v>18.56338028169014</v>
      </c>
      <c r="AH12" s="17">
        <f t="shared" si="8"/>
        <v>9.28169014084507</v>
      </c>
      <c r="AI12" s="15">
        <v>55</v>
      </c>
      <c r="AJ12" s="15">
        <v>875</v>
      </c>
      <c r="AK12" s="17">
        <f t="shared" si="9"/>
        <v>11.143657666836475</v>
      </c>
      <c r="AL12" s="15">
        <v>589</v>
      </c>
      <c r="AM12" s="17">
        <f t="shared" si="10"/>
        <v>7.5012735608762098</v>
      </c>
      <c r="AN12" s="15"/>
      <c r="AO12" s="15">
        <v>27375</v>
      </c>
      <c r="AP12" s="17">
        <f t="shared" si="11"/>
        <v>3.4863728986245541</v>
      </c>
      <c r="AQ12" s="17">
        <f t="shared" si="12"/>
        <v>1.7308421851289832</v>
      </c>
      <c r="AR12" s="15"/>
      <c r="AS12" s="15"/>
      <c r="AT12" s="15"/>
      <c r="AU12" s="15">
        <v>1</v>
      </c>
      <c r="AV12" s="15" t="s">
        <v>97</v>
      </c>
      <c r="AW12" s="15">
        <v>2760</v>
      </c>
      <c r="AX12" s="15">
        <v>8273</v>
      </c>
      <c r="AY12" s="17">
        <f t="shared" si="13"/>
        <v>1.0536169128884361</v>
      </c>
      <c r="AZ12" s="15">
        <v>3.5</v>
      </c>
      <c r="BA12" s="17">
        <f t="shared" si="14"/>
        <v>0.89149261334691798</v>
      </c>
      <c r="BB12" s="15">
        <v>0</v>
      </c>
      <c r="BC12" s="19"/>
    </row>
    <row r="13" spans="1:55" x14ac:dyDescent="0.25">
      <c r="A13" s="14" t="s">
        <v>98</v>
      </c>
      <c r="B13" s="15" t="s">
        <v>90</v>
      </c>
      <c r="C13" s="15" t="s">
        <v>57</v>
      </c>
      <c r="D13" s="15">
        <v>4625</v>
      </c>
      <c r="E13" s="15">
        <v>44030</v>
      </c>
      <c r="F13" s="15">
        <v>244400644</v>
      </c>
      <c r="G13" s="15" t="s">
        <v>68</v>
      </c>
      <c r="H13" s="15">
        <v>44410</v>
      </c>
      <c r="I13" s="15" t="s">
        <v>98</v>
      </c>
      <c r="J13" s="15" t="s">
        <v>99</v>
      </c>
      <c r="K13" s="15">
        <v>1</v>
      </c>
      <c r="L13" s="15">
        <v>4109</v>
      </c>
      <c r="M13" s="15">
        <v>16</v>
      </c>
      <c r="N13" s="15">
        <v>50</v>
      </c>
      <c r="O13" s="15">
        <v>4</v>
      </c>
      <c r="P13" s="15">
        <v>1</v>
      </c>
      <c r="Q13" s="15" t="s">
        <v>100</v>
      </c>
      <c r="R13" s="15">
        <v>482</v>
      </c>
      <c r="S13" s="16">
        <f t="shared" si="1"/>
        <v>0.11730348016549039</v>
      </c>
      <c r="T13" s="15">
        <v>13445</v>
      </c>
      <c r="U13" s="15">
        <v>630</v>
      </c>
      <c r="V13" s="15">
        <v>2048</v>
      </c>
      <c r="W13" s="15">
        <v>51</v>
      </c>
      <c r="X13" s="15">
        <v>1243</v>
      </c>
      <c r="Y13" s="15">
        <v>54</v>
      </c>
      <c r="Z13" s="15">
        <v>0</v>
      </c>
      <c r="AA13" s="15">
        <v>0</v>
      </c>
      <c r="AB13" s="15">
        <f t="shared" si="2"/>
        <v>16736</v>
      </c>
      <c r="AC13" s="17">
        <f t="shared" si="3"/>
        <v>4.0730104648332928</v>
      </c>
      <c r="AD13" s="18">
        <f t="shared" si="4"/>
        <v>34.721991701244811</v>
      </c>
      <c r="AE13" s="15">
        <f t="shared" si="5"/>
        <v>735</v>
      </c>
      <c r="AF13" s="17">
        <f t="shared" si="6"/>
        <v>17.88756388415673</v>
      </c>
      <c r="AG13" s="17">
        <f t="shared" si="7"/>
        <v>22.770068027210883</v>
      </c>
      <c r="AH13" s="17">
        <f t="shared" si="8"/>
        <v>11.385034013605441</v>
      </c>
      <c r="AI13" s="15">
        <v>38</v>
      </c>
      <c r="AJ13" s="15">
        <v>1259</v>
      </c>
      <c r="AK13" s="17">
        <f t="shared" si="9"/>
        <v>30.640058408371868</v>
      </c>
      <c r="AL13" s="15">
        <v>973</v>
      </c>
      <c r="AM13" s="17">
        <f t="shared" si="10"/>
        <v>23.679727427597957</v>
      </c>
      <c r="AN13" s="15"/>
      <c r="AO13" s="15">
        <v>23304</v>
      </c>
      <c r="AP13" s="17">
        <f t="shared" si="11"/>
        <v>5.6714529082501821</v>
      </c>
      <c r="AQ13" s="17">
        <f t="shared" si="12"/>
        <v>1.3924474187380498</v>
      </c>
      <c r="AR13" s="15">
        <v>1730</v>
      </c>
      <c r="AS13" s="15"/>
      <c r="AT13" s="15">
        <v>577</v>
      </c>
      <c r="AU13" s="15">
        <v>0</v>
      </c>
      <c r="AV13" s="15"/>
      <c r="AW13" s="15">
        <v>6083</v>
      </c>
      <c r="AX13" s="15">
        <v>12948</v>
      </c>
      <c r="AY13" s="17">
        <f t="shared" si="13"/>
        <v>3.1511316622049161</v>
      </c>
      <c r="AZ13" s="15">
        <v>2.4000000000000004</v>
      </c>
      <c r="BA13" s="17">
        <f t="shared" si="14"/>
        <v>1.1681674373326845</v>
      </c>
      <c r="BB13" s="15">
        <v>5</v>
      </c>
      <c r="BC13" s="19"/>
    </row>
    <row r="14" spans="1:55" ht="15.75" thickBot="1" x14ac:dyDescent="0.3">
      <c r="A14" s="21" t="s">
        <v>101</v>
      </c>
      <c r="B14" s="22" t="s">
        <v>90</v>
      </c>
      <c r="C14" s="22" t="s">
        <v>57</v>
      </c>
      <c r="D14" s="22">
        <v>4635</v>
      </c>
      <c r="E14" s="22">
        <v>44103</v>
      </c>
      <c r="F14" s="22">
        <v>244400644</v>
      </c>
      <c r="G14" s="22" t="s">
        <v>102</v>
      </c>
      <c r="H14" s="22">
        <v>44550</v>
      </c>
      <c r="I14" s="22" t="s">
        <v>101</v>
      </c>
      <c r="J14" s="22" t="s">
        <v>103</v>
      </c>
      <c r="K14" s="22">
        <v>1</v>
      </c>
      <c r="L14" s="22">
        <v>7079</v>
      </c>
      <c r="M14" s="22">
        <v>22</v>
      </c>
      <c r="N14" s="22">
        <v>52</v>
      </c>
      <c r="O14" s="22">
        <v>4</v>
      </c>
      <c r="P14" s="22">
        <v>1</v>
      </c>
      <c r="Q14" s="22" t="s">
        <v>104</v>
      </c>
      <c r="R14" s="22">
        <v>560</v>
      </c>
      <c r="S14" s="23">
        <f t="shared" si="1"/>
        <v>7.9107218533691195E-2</v>
      </c>
      <c r="T14" s="22">
        <v>9210</v>
      </c>
      <c r="U14" s="22">
        <v>730</v>
      </c>
      <c r="V14" s="22">
        <v>2653</v>
      </c>
      <c r="W14" s="22">
        <v>132</v>
      </c>
      <c r="X14" s="22">
        <v>1265</v>
      </c>
      <c r="Y14" s="22">
        <v>142</v>
      </c>
      <c r="Z14" s="22">
        <v>0</v>
      </c>
      <c r="AA14" s="22">
        <v>0</v>
      </c>
      <c r="AB14" s="22">
        <f t="shared" si="2"/>
        <v>13128</v>
      </c>
      <c r="AC14" s="24">
        <f t="shared" si="3"/>
        <v>1.8544992230541038</v>
      </c>
      <c r="AD14" s="25">
        <f t="shared" si="4"/>
        <v>23.442857142857143</v>
      </c>
      <c r="AE14" s="22">
        <f t="shared" si="5"/>
        <v>1004</v>
      </c>
      <c r="AF14" s="24">
        <f t="shared" si="6"/>
        <v>14.182794179968923</v>
      </c>
      <c r="AG14" s="24">
        <f t="shared" si="7"/>
        <v>13.075697211155379</v>
      </c>
      <c r="AH14" s="24">
        <f t="shared" si="8"/>
        <v>6.5378486055776897</v>
      </c>
      <c r="AI14" s="22">
        <v>36</v>
      </c>
      <c r="AJ14" s="22">
        <v>1290</v>
      </c>
      <c r="AK14" s="24">
        <f t="shared" si="9"/>
        <v>18.222912840796724</v>
      </c>
      <c r="AL14" s="22">
        <v>1032</v>
      </c>
      <c r="AM14" s="24">
        <f t="shared" si="10"/>
        <v>14.578330272637379</v>
      </c>
      <c r="AN14" s="22"/>
      <c r="AO14" s="22">
        <v>26269</v>
      </c>
      <c r="AP14" s="24">
        <f t="shared" si="11"/>
        <v>3.7108348636813111</v>
      </c>
      <c r="AQ14" s="24">
        <f t="shared" si="12"/>
        <v>2.0009902498476539</v>
      </c>
      <c r="AR14" s="22">
        <v>974</v>
      </c>
      <c r="AS14" s="22"/>
      <c r="AT14" s="22">
        <v>492</v>
      </c>
      <c r="AU14" s="22">
        <v>1</v>
      </c>
      <c r="AV14" s="22" t="s">
        <v>105</v>
      </c>
      <c r="AW14" s="22">
        <v>3952</v>
      </c>
      <c r="AX14" s="22">
        <v>18048</v>
      </c>
      <c r="AY14" s="24">
        <f t="shared" si="13"/>
        <v>2.5495126430286765</v>
      </c>
      <c r="AZ14" s="22">
        <v>3.8</v>
      </c>
      <c r="BA14" s="24">
        <f t="shared" si="14"/>
        <v>1.0735979658143806</v>
      </c>
      <c r="BB14" s="22">
        <v>0</v>
      </c>
      <c r="BC14" s="26"/>
    </row>
    <row r="15" spans="1:55" hidden="1" x14ac:dyDescent="0.25">
      <c r="A15" s="28" t="s">
        <v>106</v>
      </c>
      <c r="B15" s="29" t="s">
        <v>90</v>
      </c>
      <c r="C15" s="29" t="s">
        <v>67</v>
      </c>
      <c r="D15" s="29">
        <v>1886</v>
      </c>
      <c r="E15" s="29">
        <v>44132</v>
      </c>
      <c r="F15" s="29">
        <v>244400644</v>
      </c>
      <c r="G15" s="29" t="s">
        <v>107</v>
      </c>
      <c r="H15" s="29">
        <v>44380</v>
      </c>
      <c r="I15" s="29" t="s">
        <v>106</v>
      </c>
      <c r="J15" s="29" t="s">
        <v>108</v>
      </c>
      <c r="K15" s="29">
        <v>1</v>
      </c>
      <c r="L15" s="29">
        <v>10676</v>
      </c>
      <c r="M15" s="29">
        <v>25</v>
      </c>
      <c r="N15" s="29">
        <v>88</v>
      </c>
      <c r="O15" s="29">
        <v>6</v>
      </c>
      <c r="P15" s="29">
        <v>1</v>
      </c>
      <c r="Q15" s="29" t="s">
        <v>109</v>
      </c>
      <c r="R15" s="29">
        <v>900</v>
      </c>
      <c r="S15" s="30">
        <f t="shared" si="1"/>
        <v>8.4301236418134126E-2</v>
      </c>
      <c r="T15" s="29">
        <v>22245</v>
      </c>
      <c r="U15" s="29">
        <v>1166</v>
      </c>
      <c r="V15" s="29">
        <v>8089</v>
      </c>
      <c r="W15" s="29">
        <v>238</v>
      </c>
      <c r="X15" s="29">
        <v>4241</v>
      </c>
      <c r="Y15" s="29">
        <v>162</v>
      </c>
      <c r="Z15" s="29">
        <v>1</v>
      </c>
      <c r="AA15" s="29">
        <v>0</v>
      </c>
      <c r="AB15" s="29">
        <f t="shared" si="2"/>
        <v>34576</v>
      </c>
      <c r="AC15" s="31">
        <f t="shared" si="3"/>
        <v>3.2386661671037844</v>
      </c>
      <c r="AD15" s="32">
        <f t="shared" si="4"/>
        <v>38.417777777777779</v>
      </c>
      <c r="AE15" s="29">
        <f t="shared" si="5"/>
        <v>1566</v>
      </c>
      <c r="AF15" s="31">
        <f t="shared" si="6"/>
        <v>14.668415136755339</v>
      </c>
      <c r="AG15" s="31">
        <f t="shared" si="7"/>
        <v>22.079182630906768</v>
      </c>
      <c r="AH15" s="31">
        <f t="shared" si="8"/>
        <v>11.039591315453384</v>
      </c>
      <c r="AI15" s="29">
        <v>74</v>
      </c>
      <c r="AJ15" s="29">
        <v>3809</v>
      </c>
      <c r="AK15" s="31">
        <f t="shared" si="9"/>
        <v>35.678156612963654</v>
      </c>
      <c r="AL15" s="29">
        <v>2942</v>
      </c>
      <c r="AM15" s="31">
        <f t="shared" si="10"/>
        <v>27.557137504683404</v>
      </c>
      <c r="AN15" s="29">
        <v>51003</v>
      </c>
      <c r="AO15" s="29">
        <v>109510</v>
      </c>
      <c r="AP15" s="31">
        <f t="shared" si="11"/>
        <v>10.257587111277632</v>
      </c>
      <c r="AQ15" s="31">
        <f t="shared" si="12"/>
        <v>3.1672258213789912</v>
      </c>
      <c r="AR15" s="29">
        <v>0</v>
      </c>
      <c r="AS15" s="29"/>
      <c r="AT15" s="29">
        <v>0</v>
      </c>
      <c r="AU15" s="29">
        <v>1</v>
      </c>
      <c r="AV15" s="29" t="s">
        <v>65</v>
      </c>
      <c r="AW15" s="29">
        <v>9113</v>
      </c>
      <c r="AX15" s="29">
        <v>35774</v>
      </c>
      <c r="AY15" s="31">
        <f t="shared" si="13"/>
        <v>3.3508804795803671</v>
      </c>
      <c r="AZ15" s="29">
        <v>8</v>
      </c>
      <c r="BA15" s="31">
        <f t="shared" si="14"/>
        <v>1.4986886474334957</v>
      </c>
      <c r="BB15" s="29">
        <v>0</v>
      </c>
      <c r="BC15" s="33"/>
    </row>
    <row r="16" spans="1:55" x14ac:dyDescent="0.25">
      <c r="A16" s="14" t="s">
        <v>110</v>
      </c>
      <c r="B16" s="15" t="s">
        <v>90</v>
      </c>
      <c r="C16" s="15" t="s">
        <v>57</v>
      </c>
      <c r="D16" s="15">
        <v>1892</v>
      </c>
      <c r="E16" s="15">
        <v>44151</v>
      </c>
      <c r="F16" s="15">
        <v>244400644</v>
      </c>
      <c r="G16" s="15" t="s">
        <v>111</v>
      </c>
      <c r="H16" s="15">
        <v>44117</v>
      </c>
      <c r="I16" s="15" t="s">
        <v>110</v>
      </c>
      <c r="J16" s="15" t="s">
        <v>112</v>
      </c>
      <c r="K16" s="15">
        <v>1</v>
      </c>
      <c r="L16" s="15">
        <v>6355</v>
      </c>
      <c r="M16" s="15">
        <v>11</v>
      </c>
      <c r="N16" s="15">
        <v>35</v>
      </c>
      <c r="O16" s="15">
        <v>1</v>
      </c>
      <c r="P16" s="15">
        <v>1</v>
      </c>
      <c r="Q16" s="15" t="s">
        <v>113</v>
      </c>
      <c r="R16" s="15">
        <v>287</v>
      </c>
      <c r="S16" s="16">
        <f t="shared" si="1"/>
        <v>4.5161290322580643E-2</v>
      </c>
      <c r="T16" s="15">
        <v>7448</v>
      </c>
      <c r="U16" s="15">
        <v>834</v>
      </c>
      <c r="V16" s="15">
        <v>157</v>
      </c>
      <c r="W16" s="15">
        <v>15</v>
      </c>
      <c r="X16" s="15">
        <v>0</v>
      </c>
      <c r="Y16" s="15">
        <v>0</v>
      </c>
      <c r="Z16" s="15">
        <v>0</v>
      </c>
      <c r="AA16" s="15">
        <v>0</v>
      </c>
      <c r="AB16" s="15">
        <f t="shared" si="2"/>
        <v>7605</v>
      </c>
      <c r="AC16" s="17">
        <f t="shared" si="3"/>
        <v>1.1966955153422503</v>
      </c>
      <c r="AD16" s="18">
        <f t="shared" si="4"/>
        <v>26.498257839721255</v>
      </c>
      <c r="AE16" s="15">
        <f t="shared" si="5"/>
        <v>849</v>
      </c>
      <c r="AF16" s="17">
        <f t="shared" si="6"/>
        <v>13.359559402045633</v>
      </c>
      <c r="AG16" s="17">
        <f t="shared" si="7"/>
        <v>8.957597173144876</v>
      </c>
      <c r="AH16" s="17">
        <f t="shared" si="8"/>
        <v>4.478798586572438</v>
      </c>
      <c r="AI16" s="15">
        <v>46</v>
      </c>
      <c r="AJ16" s="15">
        <v>793</v>
      </c>
      <c r="AK16" s="17">
        <f t="shared" si="9"/>
        <v>12.478363493312353</v>
      </c>
      <c r="AL16" s="15">
        <v>685</v>
      </c>
      <c r="AM16" s="17">
        <f t="shared" si="10"/>
        <v>10.778914240755311</v>
      </c>
      <c r="AN16" s="15"/>
      <c r="AO16" s="15">
        <v>27086</v>
      </c>
      <c r="AP16" s="17">
        <f t="shared" si="11"/>
        <v>4.2621557828481507</v>
      </c>
      <c r="AQ16" s="17">
        <f t="shared" si="12"/>
        <v>3.5616042077580539</v>
      </c>
      <c r="AR16" s="15">
        <v>4276</v>
      </c>
      <c r="AS16" s="15"/>
      <c r="AT16" s="15">
        <v>0</v>
      </c>
      <c r="AU16" s="15">
        <v>0</v>
      </c>
      <c r="AV16" s="15"/>
      <c r="AW16" s="15">
        <v>369</v>
      </c>
      <c r="AX16" s="15">
        <v>12383</v>
      </c>
      <c r="AY16" s="17">
        <f t="shared" si="13"/>
        <v>1.9485444531864673</v>
      </c>
      <c r="AZ16" s="15">
        <v>0.8</v>
      </c>
      <c r="BA16" s="17">
        <f t="shared" si="14"/>
        <v>0.25177025963808025</v>
      </c>
      <c r="BB16" s="15">
        <v>27</v>
      </c>
      <c r="BC16" s="19"/>
    </row>
    <row r="17" spans="1:55" x14ac:dyDescent="0.25">
      <c r="A17" s="14" t="s">
        <v>114</v>
      </c>
      <c r="B17" s="15" t="s">
        <v>90</v>
      </c>
      <c r="C17" s="15" t="s">
        <v>57</v>
      </c>
      <c r="D17" s="15">
        <v>4750</v>
      </c>
      <c r="E17" s="15">
        <v>44168</v>
      </c>
      <c r="F17" s="15">
        <v>244400644</v>
      </c>
      <c r="G17" s="15" t="s">
        <v>111</v>
      </c>
      <c r="H17" s="15">
        <v>44720</v>
      </c>
      <c r="I17" s="15" t="s">
        <v>114</v>
      </c>
      <c r="J17" s="15" t="s">
        <v>115</v>
      </c>
      <c r="K17" s="15">
        <v>1</v>
      </c>
      <c r="L17" s="15">
        <v>3983</v>
      </c>
      <c r="M17" s="15">
        <v>17</v>
      </c>
      <c r="N17" s="15">
        <v>30</v>
      </c>
      <c r="O17" s="15">
        <v>4</v>
      </c>
      <c r="P17" s="15">
        <v>1</v>
      </c>
      <c r="Q17" s="15" t="s">
        <v>116</v>
      </c>
      <c r="R17" s="15">
        <v>453</v>
      </c>
      <c r="S17" s="16">
        <f t="shared" si="1"/>
        <v>0.11373336680893799</v>
      </c>
      <c r="T17" s="15">
        <v>8453</v>
      </c>
      <c r="U17" s="15">
        <v>454</v>
      </c>
      <c r="V17" s="15">
        <v>2513</v>
      </c>
      <c r="W17" s="15">
        <v>0</v>
      </c>
      <c r="X17" s="15">
        <v>719</v>
      </c>
      <c r="Y17" s="15">
        <v>16</v>
      </c>
      <c r="Z17" s="15">
        <v>0</v>
      </c>
      <c r="AA17" s="15">
        <v>0</v>
      </c>
      <c r="AB17" s="15">
        <f t="shared" si="2"/>
        <v>11685</v>
      </c>
      <c r="AC17" s="17">
        <f t="shared" si="3"/>
        <v>2.9337183027868439</v>
      </c>
      <c r="AD17" s="18">
        <f t="shared" si="4"/>
        <v>25.794701986754966</v>
      </c>
      <c r="AE17" s="15">
        <f t="shared" si="5"/>
        <v>470</v>
      </c>
      <c r="AF17" s="17">
        <f t="shared" si="6"/>
        <v>11.80015064022094</v>
      </c>
      <c r="AG17" s="17">
        <f t="shared" si="7"/>
        <v>24.861702127659573</v>
      </c>
      <c r="AH17" s="17">
        <f t="shared" si="8"/>
        <v>12.430851063829786</v>
      </c>
      <c r="AI17" s="15">
        <v>31</v>
      </c>
      <c r="AJ17" s="15">
        <v>668</v>
      </c>
      <c r="AK17" s="17">
        <f t="shared" si="9"/>
        <v>16.771277931207631</v>
      </c>
      <c r="AL17" s="15">
        <v>373</v>
      </c>
      <c r="AM17" s="17">
        <f t="shared" si="10"/>
        <v>9.3648004017072566</v>
      </c>
      <c r="AN17" s="15"/>
      <c r="AO17" s="15">
        <v>19672</v>
      </c>
      <c r="AP17" s="17">
        <f t="shared" si="11"/>
        <v>4.9389907105197084</v>
      </c>
      <c r="AQ17" s="17">
        <f t="shared" si="12"/>
        <v>1.6835258878904578</v>
      </c>
      <c r="AR17" s="15">
        <v>1151</v>
      </c>
      <c r="AS17" s="15"/>
      <c r="AT17" s="15">
        <v>673</v>
      </c>
      <c r="AU17" s="15">
        <v>0</v>
      </c>
      <c r="AV17" s="15"/>
      <c r="AW17" s="15">
        <v>2591</v>
      </c>
      <c r="AX17" s="15">
        <v>8627</v>
      </c>
      <c r="AY17" s="17">
        <f t="shared" si="13"/>
        <v>2.1659553100677882</v>
      </c>
      <c r="AZ17" s="15">
        <v>4.1399999999999997</v>
      </c>
      <c r="BA17" s="17">
        <f t="shared" si="14"/>
        <v>2.0788350489580716</v>
      </c>
      <c r="BB17" s="15">
        <v>0</v>
      </c>
      <c r="BC17" s="19"/>
    </row>
    <row r="18" spans="1:55" ht="15.75" thickBot="1" x14ac:dyDescent="0.3">
      <c r="A18" s="21" t="s">
        <v>117</v>
      </c>
      <c r="B18" s="22" t="s">
        <v>90</v>
      </c>
      <c r="C18" s="22" t="s">
        <v>57</v>
      </c>
      <c r="D18" s="22">
        <v>1898</v>
      </c>
      <c r="E18" s="22">
        <v>44176</v>
      </c>
      <c r="F18" s="22">
        <v>244400644</v>
      </c>
      <c r="G18" s="22" t="s">
        <v>118</v>
      </c>
      <c r="H18" s="22">
        <v>44550</v>
      </c>
      <c r="I18" s="22" t="s">
        <v>117</v>
      </c>
      <c r="J18" s="22" t="s">
        <v>119</v>
      </c>
      <c r="K18" s="22">
        <v>1</v>
      </c>
      <c r="L18" s="22">
        <v>3175</v>
      </c>
      <c r="M18" s="22">
        <v>16.5</v>
      </c>
      <c r="N18" s="22">
        <v>30</v>
      </c>
      <c r="O18" s="22">
        <v>3</v>
      </c>
      <c r="P18" s="22">
        <v>1</v>
      </c>
      <c r="Q18" s="22" t="s">
        <v>120</v>
      </c>
      <c r="R18" s="22">
        <v>512</v>
      </c>
      <c r="S18" s="23">
        <f t="shared" si="1"/>
        <v>0.16125984251968503</v>
      </c>
      <c r="T18" s="22">
        <v>12806</v>
      </c>
      <c r="U18" s="22">
        <v>538</v>
      </c>
      <c r="V18" s="22">
        <v>1236</v>
      </c>
      <c r="W18" s="22">
        <v>35</v>
      </c>
      <c r="X18" s="22">
        <v>1457</v>
      </c>
      <c r="Y18" s="22">
        <v>50</v>
      </c>
      <c r="Z18" s="22">
        <v>0</v>
      </c>
      <c r="AA18" s="22">
        <v>0</v>
      </c>
      <c r="AB18" s="22">
        <f t="shared" si="2"/>
        <v>15499</v>
      </c>
      <c r="AC18" s="24">
        <f t="shared" si="3"/>
        <v>4.881574803149606</v>
      </c>
      <c r="AD18" s="25">
        <f t="shared" si="4"/>
        <v>30.271484375</v>
      </c>
      <c r="AE18" s="22">
        <f t="shared" si="5"/>
        <v>623</v>
      </c>
      <c r="AF18" s="24">
        <f t="shared" si="6"/>
        <v>19.622047244094489</v>
      </c>
      <c r="AG18" s="24">
        <f t="shared" si="7"/>
        <v>24.878009630818621</v>
      </c>
      <c r="AH18" s="24">
        <f t="shared" si="8"/>
        <v>12.43900481540931</v>
      </c>
      <c r="AI18" s="22">
        <v>30</v>
      </c>
      <c r="AJ18" s="22">
        <v>878</v>
      </c>
      <c r="AK18" s="24">
        <f t="shared" si="9"/>
        <v>27.653543307086615</v>
      </c>
      <c r="AL18" s="22">
        <v>685</v>
      </c>
      <c r="AM18" s="24">
        <f t="shared" si="10"/>
        <v>21.5748031496063</v>
      </c>
      <c r="AN18" s="22"/>
      <c r="AO18" s="22">
        <v>17312</v>
      </c>
      <c r="AP18" s="24">
        <f t="shared" si="11"/>
        <v>5.4525984251968502</v>
      </c>
      <c r="AQ18" s="24">
        <f t="shared" si="12"/>
        <v>1.1169752887283051</v>
      </c>
      <c r="AR18" s="22">
        <v>159</v>
      </c>
      <c r="AS18" s="22"/>
      <c r="AT18" s="22">
        <v>167</v>
      </c>
      <c r="AU18" s="22">
        <v>0</v>
      </c>
      <c r="AV18" s="22"/>
      <c r="AW18" s="22">
        <v>1998</v>
      </c>
      <c r="AX18" s="22">
        <v>9823</v>
      </c>
      <c r="AY18" s="24">
        <f t="shared" si="13"/>
        <v>3.0938582677165356</v>
      </c>
      <c r="AZ18" s="22">
        <v>1.8</v>
      </c>
      <c r="BA18" s="24">
        <f t="shared" si="14"/>
        <v>1.1338582677165354</v>
      </c>
      <c r="BB18" s="22">
        <v>4</v>
      </c>
      <c r="BC18" s="26"/>
    </row>
    <row r="19" spans="1:55" hidden="1" x14ac:dyDescent="0.25">
      <c r="A19" s="28" t="s">
        <v>121</v>
      </c>
      <c r="B19" s="29" t="s">
        <v>90</v>
      </c>
      <c r="C19" s="29" t="s">
        <v>67</v>
      </c>
      <c r="D19" s="29">
        <v>5725</v>
      </c>
      <c r="E19" s="29">
        <v>44184</v>
      </c>
      <c r="F19" s="29">
        <v>244400644</v>
      </c>
      <c r="G19" s="29" t="s">
        <v>122</v>
      </c>
      <c r="H19" s="29">
        <v>44600</v>
      </c>
      <c r="I19" s="29" t="s">
        <v>123</v>
      </c>
      <c r="J19" s="29" t="s">
        <v>124</v>
      </c>
      <c r="K19" s="29">
        <v>1</v>
      </c>
      <c r="L19" s="34">
        <v>0</v>
      </c>
      <c r="M19" s="29">
        <v>26</v>
      </c>
      <c r="N19" s="29">
        <v>64</v>
      </c>
      <c r="O19" s="29">
        <v>9</v>
      </c>
      <c r="P19" s="29">
        <v>1</v>
      </c>
      <c r="Q19" s="15" t="s">
        <v>125</v>
      </c>
      <c r="R19" s="29">
        <v>383</v>
      </c>
      <c r="S19" s="30" t="e">
        <f t="shared" si="1"/>
        <v>#DIV/0!</v>
      </c>
      <c r="T19" s="29">
        <v>10737</v>
      </c>
      <c r="U19" s="29">
        <v>943</v>
      </c>
      <c r="V19" s="29">
        <v>88</v>
      </c>
      <c r="W19" s="29">
        <v>3</v>
      </c>
      <c r="X19" s="29">
        <v>945</v>
      </c>
      <c r="Y19" s="29">
        <v>93</v>
      </c>
      <c r="Z19" s="29">
        <v>83</v>
      </c>
      <c r="AA19" s="29">
        <v>5</v>
      </c>
      <c r="AB19" s="29">
        <f t="shared" si="2"/>
        <v>11853</v>
      </c>
      <c r="AC19" s="31" t="e">
        <f t="shared" si="3"/>
        <v>#DIV/0!</v>
      </c>
      <c r="AD19" s="32">
        <f t="shared" si="4"/>
        <v>30.947780678851174</v>
      </c>
      <c r="AE19" s="29">
        <f t="shared" si="5"/>
        <v>1044</v>
      </c>
      <c r="AF19" s="31" t="e">
        <f t="shared" si="6"/>
        <v>#DIV/0!</v>
      </c>
      <c r="AG19" s="31">
        <f t="shared" si="7"/>
        <v>11.353448275862069</v>
      </c>
      <c r="AH19" s="31">
        <f t="shared" si="8"/>
        <v>5.6767241379310347</v>
      </c>
      <c r="AI19" s="29">
        <v>36</v>
      </c>
      <c r="AJ19" s="29">
        <v>1450</v>
      </c>
      <c r="AK19" s="31" t="e">
        <f t="shared" si="9"/>
        <v>#DIV/0!</v>
      </c>
      <c r="AL19" s="29">
        <v>1373</v>
      </c>
      <c r="AM19" s="31" t="e">
        <f t="shared" si="10"/>
        <v>#DIV/0!</v>
      </c>
      <c r="AN19" s="29"/>
      <c r="AO19" s="29">
        <v>40729</v>
      </c>
      <c r="AP19" s="31" t="e">
        <f t="shared" si="11"/>
        <v>#DIV/0!</v>
      </c>
      <c r="AQ19" s="31">
        <f t="shared" si="12"/>
        <v>3.436176495402008</v>
      </c>
      <c r="AR19" s="29">
        <v>0</v>
      </c>
      <c r="AS19" s="29"/>
      <c r="AT19" s="29">
        <v>0</v>
      </c>
      <c r="AU19" s="29"/>
      <c r="AV19" s="29"/>
      <c r="AW19" s="29"/>
      <c r="AX19" s="29">
        <v>0</v>
      </c>
      <c r="AY19" s="31" t="e">
        <f t="shared" si="13"/>
        <v>#DIV/0!</v>
      </c>
      <c r="AZ19" s="29">
        <v>0</v>
      </c>
      <c r="BA19" s="31" t="e">
        <f t="shared" si="14"/>
        <v>#DIV/0!</v>
      </c>
      <c r="BB19" s="29">
        <v>0</v>
      </c>
      <c r="BC19" s="33"/>
    </row>
    <row r="20" spans="1:55" hidden="1" x14ac:dyDescent="0.25">
      <c r="A20" s="14" t="s">
        <v>126</v>
      </c>
      <c r="B20" s="15" t="s">
        <v>90</v>
      </c>
      <c r="C20" s="15" t="s">
        <v>67</v>
      </c>
      <c r="D20" s="15">
        <v>5724</v>
      </c>
      <c r="E20" s="15">
        <v>44184</v>
      </c>
      <c r="F20" s="15">
        <v>244400644</v>
      </c>
      <c r="G20" s="15" t="s">
        <v>127</v>
      </c>
      <c r="H20" s="15">
        <v>44600</v>
      </c>
      <c r="I20" s="15" t="s">
        <v>123</v>
      </c>
      <c r="J20" s="15" t="s">
        <v>124</v>
      </c>
      <c r="K20" s="15">
        <v>1</v>
      </c>
      <c r="L20" s="35">
        <v>0</v>
      </c>
      <c r="M20" s="15">
        <v>12</v>
      </c>
      <c r="N20" s="15">
        <v>4</v>
      </c>
      <c r="O20" s="15">
        <v>0</v>
      </c>
      <c r="P20" s="15">
        <v>0</v>
      </c>
      <c r="Q20" s="15" t="s">
        <v>125</v>
      </c>
      <c r="R20" s="15"/>
      <c r="S20" s="16" t="e">
        <f t="shared" si="1"/>
        <v>#DIV/0!</v>
      </c>
      <c r="T20" s="15">
        <v>6333</v>
      </c>
      <c r="U20" s="15">
        <v>616</v>
      </c>
      <c r="V20" s="15">
        <v>533</v>
      </c>
      <c r="W20" s="15">
        <v>41</v>
      </c>
      <c r="X20" s="15">
        <v>697</v>
      </c>
      <c r="Y20" s="15">
        <v>53</v>
      </c>
      <c r="Z20" s="15">
        <v>0</v>
      </c>
      <c r="AA20" s="15">
        <v>0</v>
      </c>
      <c r="AB20" s="15">
        <f t="shared" si="2"/>
        <v>7563</v>
      </c>
      <c r="AC20" s="17" t="e">
        <f t="shared" si="3"/>
        <v>#DIV/0!</v>
      </c>
      <c r="AD20" s="18" t="e">
        <f t="shared" si="4"/>
        <v>#DIV/0!</v>
      </c>
      <c r="AE20" s="15">
        <f t="shared" si="5"/>
        <v>710</v>
      </c>
      <c r="AF20" s="17" t="e">
        <f t="shared" si="6"/>
        <v>#DIV/0!</v>
      </c>
      <c r="AG20" s="17">
        <f t="shared" si="7"/>
        <v>10.652112676056339</v>
      </c>
      <c r="AH20" s="17">
        <f t="shared" si="8"/>
        <v>5.3260563380281694</v>
      </c>
      <c r="AI20" s="15">
        <v>21</v>
      </c>
      <c r="AJ20" s="15">
        <v>551</v>
      </c>
      <c r="AK20" s="17" t="e">
        <f t="shared" si="9"/>
        <v>#DIV/0!</v>
      </c>
      <c r="AL20" s="15">
        <v>546</v>
      </c>
      <c r="AM20" s="17" t="e">
        <f t="shared" si="10"/>
        <v>#DIV/0!</v>
      </c>
      <c r="AN20" s="15"/>
      <c r="AO20" s="15">
        <v>16146</v>
      </c>
      <c r="AP20" s="17" t="e">
        <f t="shared" si="11"/>
        <v>#DIV/0!</v>
      </c>
      <c r="AQ20" s="17">
        <f t="shared" si="12"/>
        <v>2.1348671162237207</v>
      </c>
      <c r="AR20" s="15">
        <v>0</v>
      </c>
      <c r="AS20" s="15"/>
      <c r="AT20" s="15">
        <v>0</v>
      </c>
      <c r="AU20" s="15"/>
      <c r="AV20" s="15"/>
      <c r="AW20" s="15"/>
      <c r="AX20" s="15">
        <v>0</v>
      </c>
      <c r="AY20" s="17" t="e">
        <f t="shared" si="13"/>
        <v>#DIV/0!</v>
      </c>
      <c r="AZ20" s="15">
        <v>0</v>
      </c>
      <c r="BA20" s="17" t="e">
        <f t="shared" si="14"/>
        <v>#DIV/0!</v>
      </c>
      <c r="BB20" s="15"/>
      <c r="BC20" s="19"/>
    </row>
    <row r="21" spans="1:55" hidden="1" x14ac:dyDescent="0.25">
      <c r="A21" s="14" t="s">
        <v>128</v>
      </c>
      <c r="B21" s="15" t="s">
        <v>90</v>
      </c>
      <c r="C21" s="15" t="s">
        <v>67</v>
      </c>
      <c r="D21" s="15">
        <v>1899</v>
      </c>
      <c r="E21" s="15">
        <v>44184</v>
      </c>
      <c r="F21" s="15">
        <v>244400644</v>
      </c>
      <c r="G21" s="15" t="s">
        <v>129</v>
      </c>
      <c r="H21" s="15">
        <v>44600</v>
      </c>
      <c r="I21" s="15" t="s">
        <v>123</v>
      </c>
      <c r="J21" s="15" t="s">
        <v>130</v>
      </c>
      <c r="K21" s="15">
        <v>1</v>
      </c>
      <c r="L21" s="35">
        <v>69719</v>
      </c>
      <c r="M21" s="15">
        <v>30</v>
      </c>
      <c r="N21" s="15">
        <v>189</v>
      </c>
      <c r="O21" s="15">
        <v>26</v>
      </c>
      <c r="P21" s="15">
        <v>1</v>
      </c>
      <c r="Q21" s="15" t="s">
        <v>125</v>
      </c>
      <c r="R21" s="15">
        <v>3453</v>
      </c>
      <c r="S21" s="16">
        <f t="shared" si="1"/>
        <v>4.952738851676014E-2</v>
      </c>
      <c r="T21" s="15">
        <v>101107</v>
      </c>
      <c r="U21" s="15">
        <v>7175</v>
      </c>
      <c r="V21" s="15">
        <v>29879</v>
      </c>
      <c r="W21" s="15">
        <v>1304</v>
      </c>
      <c r="X21" s="15">
        <v>9350</v>
      </c>
      <c r="Y21" s="15">
        <v>651</v>
      </c>
      <c r="Z21" s="15">
        <v>78</v>
      </c>
      <c r="AA21" s="15">
        <v>5</v>
      </c>
      <c r="AB21" s="15">
        <f t="shared" si="2"/>
        <v>140414</v>
      </c>
      <c r="AC21" s="17">
        <f t="shared" si="3"/>
        <v>2.0139990533427041</v>
      </c>
      <c r="AD21" s="18">
        <f t="shared" si="4"/>
        <v>40.664349840718216</v>
      </c>
      <c r="AE21" s="15">
        <f t="shared" si="5"/>
        <v>9135</v>
      </c>
      <c r="AF21" s="17">
        <f t="shared" si="6"/>
        <v>13.102597570246274</v>
      </c>
      <c r="AG21" s="17">
        <f t="shared" si="7"/>
        <v>15.370990695128626</v>
      </c>
      <c r="AH21" s="17">
        <f t="shared" si="8"/>
        <v>7.6854953475643129</v>
      </c>
      <c r="AI21" s="15">
        <v>210</v>
      </c>
      <c r="AJ21" s="15">
        <v>10348</v>
      </c>
      <c r="AK21" s="17">
        <f t="shared" si="9"/>
        <v>14.84243893343278</v>
      </c>
      <c r="AL21" s="15">
        <v>9916</v>
      </c>
      <c r="AM21" s="17">
        <f t="shared" si="10"/>
        <v>14.222808703509804</v>
      </c>
      <c r="AN21" s="15">
        <v>160890</v>
      </c>
      <c r="AO21" s="15">
        <v>464932</v>
      </c>
      <c r="AP21" s="17">
        <f t="shared" si="11"/>
        <v>6.66865560320716</v>
      </c>
      <c r="AQ21" s="17">
        <f t="shared" si="12"/>
        <v>3.3111513096984631</v>
      </c>
      <c r="AR21" s="15">
        <v>0</v>
      </c>
      <c r="AS21" s="15"/>
      <c r="AT21" s="15">
        <v>0</v>
      </c>
      <c r="AU21" s="15"/>
      <c r="AV21" s="15"/>
      <c r="AW21" s="15"/>
      <c r="AX21" s="15">
        <v>0</v>
      </c>
      <c r="AY21" s="17">
        <f t="shared" si="13"/>
        <v>0</v>
      </c>
      <c r="AZ21" s="15">
        <v>0</v>
      </c>
      <c r="BA21" s="17">
        <f t="shared" si="14"/>
        <v>0</v>
      </c>
      <c r="BB21" s="15"/>
      <c r="BC21" s="19"/>
    </row>
    <row r="22" spans="1:55" x14ac:dyDescent="0.25">
      <c r="A22" s="14" t="s">
        <v>131</v>
      </c>
      <c r="B22" s="15" t="s">
        <v>90</v>
      </c>
      <c r="C22" s="15" t="s">
        <v>57</v>
      </c>
      <c r="D22" s="15">
        <v>1907</v>
      </c>
      <c r="E22" s="15">
        <v>44210</v>
      </c>
      <c r="F22" s="15">
        <v>244400644</v>
      </c>
      <c r="G22" s="15" t="s">
        <v>118</v>
      </c>
      <c r="H22" s="15">
        <v>44570</v>
      </c>
      <c r="I22" s="15" t="s">
        <v>131</v>
      </c>
      <c r="J22" s="15" t="s">
        <v>132</v>
      </c>
      <c r="K22" s="15">
        <v>1</v>
      </c>
      <c r="L22" s="15">
        <v>7871</v>
      </c>
      <c r="M22" s="15">
        <v>19</v>
      </c>
      <c r="N22" s="15">
        <v>38</v>
      </c>
      <c r="O22" s="15">
        <v>2</v>
      </c>
      <c r="P22" s="15">
        <v>1</v>
      </c>
      <c r="Q22" s="15" t="s">
        <v>133</v>
      </c>
      <c r="R22" s="15">
        <v>324</v>
      </c>
      <c r="S22" s="16">
        <f t="shared" si="1"/>
        <v>4.1163765722271629E-2</v>
      </c>
      <c r="T22" s="15">
        <v>14095</v>
      </c>
      <c r="U22" s="15">
        <v>1518</v>
      </c>
      <c r="V22" s="15">
        <v>299</v>
      </c>
      <c r="W22" s="15">
        <v>30</v>
      </c>
      <c r="X22" s="15">
        <v>1718</v>
      </c>
      <c r="Y22" s="15">
        <v>231</v>
      </c>
      <c r="Z22" s="15">
        <v>0</v>
      </c>
      <c r="AA22" s="15">
        <v>0</v>
      </c>
      <c r="AB22" s="15">
        <f t="shared" si="2"/>
        <v>16112</v>
      </c>
      <c r="AC22" s="17">
        <f t="shared" si="3"/>
        <v>2.0470080040655572</v>
      </c>
      <c r="AD22" s="18">
        <f t="shared" si="4"/>
        <v>49.728395061728392</v>
      </c>
      <c r="AE22" s="15">
        <f t="shared" si="5"/>
        <v>1779</v>
      </c>
      <c r="AF22" s="17">
        <f t="shared" si="6"/>
        <v>22.601956549358405</v>
      </c>
      <c r="AG22" s="17">
        <f t="shared" si="7"/>
        <v>9.0567734682405838</v>
      </c>
      <c r="AH22" s="17">
        <f t="shared" si="8"/>
        <v>4.5283867341202919</v>
      </c>
      <c r="AI22" s="15">
        <v>54</v>
      </c>
      <c r="AJ22" s="15">
        <v>1212</v>
      </c>
      <c r="AK22" s="17">
        <f t="shared" si="9"/>
        <v>15.398297547960869</v>
      </c>
      <c r="AL22" s="15">
        <v>926</v>
      </c>
      <c r="AM22" s="17">
        <f t="shared" si="10"/>
        <v>11.764705882352942</v>
      </c>
      <c r="AN22" s="15"/>
      <c r="AO22" s="15">
        <v>35611</v>
      </c>
      <c r="AP22" s="17">
        <f t="shared" si="11"/>
        <v>4.5243298183204166</v>
      </c>
      <c r="AQ22" s="17">
        <f t="shared" si="12"/>
        <v>2.2102159880834162</v>
      </c>
      <c r="AR22" s="15">
        <v>235</v>
      </c>
      <c r="AS22" s="15"/>
      <c r="AT22" s="15">
        <v>483</v>
      </c>
      <c r="AU22" s="15">
        <v>0</v>
      </c>
      <c r="AV22" s="15"/>
      <c r="AW22" s="15">
        <v>2921</v>
      </c>
      <c r="AX22" s="15">
        <v>25888</v>
      </c>
      <c r="AY22" s="17">
        <f t="shared" si="13"/>
        <v>3.2890357006733577</v>
      </c>
      <c r="AZ22" s="15">
        <v>4</v>
      </c>
      <c r="BA22" s="17">
        <f t="shared" si="14"/>
        <v>1.0163892770931267</v>
      </c>
      <c r="BB22" s="15">
        <v>0</v>
      </c>
      <c r="BC22" s="19"/>
    </row>
    <row r="23" spans="1:55" x14ac:dyDescent="0.25">
      <c r="A23" s="14" t="s">
        <v>134</v>
      </c>
      <c r="B23" s="15" t="s">
        <v>135</v>
      </c>
      <c r="C23" s="15" t="s">
        <v>57</v>
      </c>
      <c r="D23" s="15">
        <v>4727</v>
      </c>
      <c r="E23" s="15">
        <v>44050</v>
      </c>
      <c r="F23" s="15">
        <v>200000438</v>
      </c>
      <c r="G23" s="15" t="s">
        <v>136</v>
      </c>
      <c r="H23" s="15">
        <v>44160</v>
      </c>
      <c r="I23" s="15" t="s">
        <v>134</v>
      </c>
      <c r="J23" s="15" t="s">
        <v>137</v>
      </c>
      <c r="K23" s="15">
        <v>1</v>
      </c>
      <c r="L23" s="15">
        <v>2926</v>
      </c>
      <c r="M23" s="15">
        <v>11</v>
      </c>
      <c r="N23" s="15">
        <v>30</v>
      </c>
      <c r="O23" s="15">
        <v>2</v>
      </c>
      <c r="P23" s="15">
        <v>1</v>
      </c>
      <c r="Q23" s="15" t="s">
        <v>138</v>
      </c>
      <c r="R23" s="15">
        <v>250</v>
      </c>
      <c r="S23" s="16">
        <f t="shared" si="1"/>
        <v>8.5440874914559123E-2</v>
      </c>
      <c r="T23" s="15">
        <v>5387</v>
      </c>
      <c r="U23" s="15">
        <v>281</v>
      </c>
      <c r="V23" s="15">
        <v>221</v>
      </c>
      <c r="W23" s="15">
        <v>0</v>
      </c>
      <c r="X23" s="15">
        <v>75</v>
      </c>
      <c r="Y23" s="15">
        <v>8</v>
      </c>
      <c r="Z23" s="15">
        <v>4</v>
      </c>
      <c r="AA23" s="15">
        <v>0</v>
      </c>
      <c r="AB23" s="15">
        <f t="shared" si="2"/>
        <v>5687</v>
      </c>
      <c r="AC23" s="17">
        <f t="shared" si="3"/>
        <v>1.9436090225563909</v>
      </c>
      <c r="AD23" s="18">
        <f t="shared" si="4"/>
        <v>22.748000000000001</v>
      </c>
      <c r="AE23" s="15">
        <f t="shared" si="5"/>
        <v>289</v>
      </c>
      <c r="AF23" s="17">
        <f t="shared" si="6"/>
        <v>9.8769651401230352</v>
      </c>
      <c r="AG23" s="17">
        <f t="shared" si="7"/>
        <v>19.678200692041521</v>
      </c>
      <c r="AH23" s="17">
        <f t="shared" si="8"/>
        <v>9.8391003460207607</v>
      </c>
      <c r="AI23" s="15">
        <v>11</v>
      </c>
      <c r="AJ23" s="15"/>
      <c r="AK23" s="17">
        <f t="shared" si="9"/>
        <v>0</v>
      </c>
      <c r="AL23" s="15">
        <v>409</v>
      </c>
      <c r="AM23" s="17">
        <f t="shared" si="10"/>
        <v>13.978127136021874</v>
      </c>
      <c r="AN23" s="15">
        <v>4600</v>
      </c>
      <c r="AO23" s="15">
        <v>11437</v>
      </c>
      <c r="AP23" s="17">
        <f t="shared" si="11"/>
        <v>3.9087491455912509</v>
      </c>
      <c r="AQ23" s="17">
        <f t="shared" si="12"/>
        <v>2.0110778969579743</v>
      </c>
      <c r="AR23" s="15">
        <v>1564</v>
      </c>
      <c r="AS23" s="15">
        <v>2</v>
      </c>
      <c r="AT23" s="15">
        <v>25</v>
      </c>
      <c r="AU23" s="15">
        <v>0</v>
      </c>
      <c r="AV23" s="15"/>
      <c r="AW23" s="36">
        <v>1759.8433215327668</v>
      </c>
      <c r="AX23" s="36">
        <v>4876.3338014981273</v>
      </c>
      <c r="AY23" s="17">
        <f t="shared" si="13"/>
        <v>1.6665529055017523</v>
      </c>
      <c r="AZ23" s="15">
        <v>0.5</v>
      </c>
      <c r="BA23" s="17">
        <f t="shared" si="14"/>
        <v>0.34176349965823649</v>
      </c>
      <c r="BB23" s="15">
        <v>15</v>
      </c>
      <c r="BC23" s="19">
        <v>0</v>
      </c>
    </row>
    <row r="24" spans="1:55" x14ac:dyDescent="0.25">
      <c r="A24" s="14" t="s">
        <v>139</v>
      </c>
      <c r="B24" s="15" t="s">
        <v>135</v>
      </c>
      <c r="C24" s="15" t="s">
        <v>57</v>
      </c>
      <c r="D24" s="15">
        <v>4730</v>
      </c>
      <c r="E24" s="15">
        <v>44053</v>
      </c>
      <c r="F24" s="15">
        <v>200000438</v>
      </c>
      <c r="G24" s="15" t="s">
        <v>140</v>
      </c>
      <c r="H24" s="15">
        <v>44530</v>
      </c>
      <c r="I24" s="15" t="s">
        <v>139</v>
      </c>
      <c r="J24" s="15" t="s">
        <v>141</v>
      </c>
      <c r="K24" s="15">
        <v>1</v>
      </c>
      <c r="L24" s="15">
        <v>2188</v>
      </c>
      <c r="M24" s="15">
        <v>9</v>
      </c>
      <c r="N24" s="15">
        <v>20</v>
      </c>
      <c r="O24" s="15">
        <v>1</v>
      </c>
      <c r="P24" s="15">
        <v>1</v>
      </c>
      <c r="Q24" s="15" t="s">
        <v>138</v>
      </c>
      <c r="R24" s="15">
        <v>186</v>
      </c>
      <c r="S24" s="16">
        <f t="shared" si="1"/>
        <v>8.5009140767824495E-2</v>
      </c>
      <c r="T24" s="15">
        <v>4175</v>
      </c>
      <c r="U24" s="15">
        <v>247</v>
      </c>
      <c r="V24" s="15">
        <v>223</v>
      </c>
      <c r="W24" s="15">
        <v>0</v>
      </c>
      <c r="X24" s="15">
        <v>78</v>
      </c>
      <c r="Y24" s="15">
        <v>0</v>
      </c>
      <c r="Z24" s="15">
        <v>0</v>
      </c>
      <c r="AA24" s="15">
        <v>0</v>
      </c>
      <c r="AB24" s="15">
        <f t="shared" si="2"/>
        <v>4476</v>
      </c>
      <c r="AC24" s="17">
        <f t="shared" si="3"/>
        <v>2.0457038391224862</v>
      </c>
      <c r="AD24" s="18">
        <f t="shared" si="4"/>
        <v>24.06451612903226</v>
      </c>
      <c r="AE24" s="15">
        <f t="shared" si="5"/>
        <v>247</v>
      </c>
      <c r="AF24" s="17">
        <f t="shared" si="6"/>
        <v>11.288848263254113</v>
      </c>
      <c r="AG24" s="17">
        <f t="shared" si="7"/>
        <v>18.121457489878541</v>
      </c>
      <c r="AH24" s="17">
        <f t="shared" si="8"/>
        <v>9.0607287449392704</v>
      </c>
      <c r="AI24" s="15">
        <v>10</v>
      </c>
      <c r="AJ24" s="15"/>
      <c r="AK24" s="17">
        <f t="shared" si="9"/>
        <v>0</v>
      </c>
      <c r="AL24" s="15">
        <v>236</v>
      </c>
      <c r="AM24" s="17">
        <f t="shared" si="10"/>
        <v>10.786106032906764</v>
      </c>
      <c r="AN24" s="15">
        <v>3171</v>
      </c>
      <c r="AO24" s="15">
        <v>5132</v>
      </c>
      <c r="AP24" s="17">
        <f t="shared" si="11"/>
        <v>2.3455210237659965</v>
      </c>
      <c r="AQ24" s="17">
        <f t="shared" si="12"/>
        <v>1.1465594280607685</v>
      </c>
      <c r="AR24" s="15">
        <v>211</v>
      </c>
      <c r="AS24" s="15">
        <v>0</v>
      </c>
      <c r="AT24" s="15">
        <v>30</v>
      </c>
      <c r="AU24" s="15">
        <v>0</v>
      </c>
      <c r="AV24" s="15"/>
      <c r="AW24" s="36">
        <v>955.05953712565872</v>
      </c>
      <c r="AX24" s="36">
        <v>4167.6624531835205</v>
      </c>
      <c r="AY24" s="17">
        <f t="shared" si="13"/>
        <v>1.9047817427712617</v>
      </c>
      <c r="AZ24" s="15">
        <v>0.5</v>
      </c>
      <c r="BA24" s="17">
        <f t="shared" si="14"/>
        <v>0.45703839122486289</v>
      </c>
      <c r="BB24" s="15">
        <v>14</v>
      </c>
      <c r="BC24" s="19">
        <v>0</v>
      </c>
    </row>
    <row r="25" spans="1:55" x14ac:dyDescent="0.25">
      <c r="A25" s="14" t="s">
        <v>142</v>
      </c>
      <c r="B25" s="15" t="s">
        <v>135</v>
      </c>
      <c r="C25" s="15" t="s">
        <v>57</v>
      </c>
      <c r="D25" s="15">
        <v>4731</v>
      </c>
      <c r="E25" s="15">
        <v>44068</v>
      </c>
      <c r="F25" s="15">
        <v>200000438</v>
      </c>
      <c r="G25" s="15" t="s">
        <v>143</v>
      </c>
      <c r="H25" s="15">
        <v>44530</v>
      </c>
      <c r="I25" s="15" t="s">
        <v>142</v>
      </c>
      <c r="J25" s="15" t="s">
        <v>141</v>
      </c>
      <c r="K25" s="15">
        <v>1</v>
      </c>
      <c r="L25" s="15">
        <v>3335</v>
      </c>
      <c r="M25" s="15">
        <v>10.5</v>
      </c>
      <c r="N25" s="15">
        <v>20</v>
      </c>
      <c r="O25" s="15">
        <v>2</v>
      </c>
      <c r="P25" s="15">
        <v>1</v>
      </c>
      <c r="Q25" s="15" t="s">
        <v>138</v>
      </c>
      <c r="R25" s="15">
        <v>184</v>
      </c>
      <c r="S25" s="16">
        <f t="shared" si="1"/>
        <v>5.5172413793103448E-2</v>
      </c>
      <c r="T25" s="15">
        <v>5964</v>
      </c>
      <c r="U25" s="15">
        <v>325</v>
      </c>
      <c r="V25" s="15">
        <v>10</v>
      </c>
      <c r="W25" s="15">
        <v>0</v>
      </c>
      <c r="X25" s="15">
        <v>83</v>
      </c>
      <c r="Y25" s="15">
        <v>5</v>
      </c>
      <c r="Z25" s="15">
        <v>1</v>
      </c>
      <c r="AA25" s="15">
        <v>0</v>
      </c>
      <c r="AB25" s="15">
        <f t="shared" si="2"/>
        <v>6058</v>
      </c>
      <c r="AC25" s="17">
        <f t="shared" si="3"/>
        <v>1.8164917541229386</v>
      </c>
      <c r="AD25" s="18">
        <f t="shared" si="4"/>
        <v>32.923913043478258</v>
      </c>
      <c r="AE25" s="15">
        <f t="shared" si="5"/>
        <v>330</v>
      </c>
      <c r="AF25" s="17">
        <f t="shared" si="6"/>
        <v>9.8950524737631191</v>
      </c>
      <c r="AG25" s="17">
        <f t="shared" si="7"/>
        <v>18.357575757575759</v>
      </c>
      <c r="AH25" s="17">
        <f t="shared" si="8"/>
        <v>9.1787878787878796</v>
      </c>
      <c r="AI25" s="15">
        <v>11</v>
      </c>
      <c r="AJ25" s="15"/>
      <c r="AK25" s="17">
        <f t="shared" si="9"/>
        <v>0</v>
      </c>
      <c r="AL25" s="15">
        <v>409</v>
      </c>
      <c r="AM25" s="17">
        <f t="shared" si="10"/>
        <v>12.263868065967017</v>
      </c>
      <c r="AN25" s="15">
        <v>7083</v>
      </c>
      <c r="AO25" s="15">
        <v>10544</v>
      </c>
      <c r="AP25" s="17">
        <f t="shared" si="11"/>
        <v>3.1616191904047977</v>
      </c>
      <c r="AQ25" s="17">
        <f t="shared" si="12"/>
        <v>1.7405084186200066</v>
      </c>
      <c r="AR25" s="15">
        <v>1163</v>
      </c>
      <c r="AS25" s="15">
        <v>8</v>
      </c>
      <c r="AT25" s="15">
        <v>103</v>
      </c>
      <c r="AU25" s="15">
        <v>0</v>
      </c>
      <c r="AV25" s="15"/>
      <c r="AW25" s="36">
        <v>1645.8588775239566</v>
      </c>
      <c r="AX25" s="36">
        <v>5568.1320224719102</v>
      </c>
      <c r="AY25" s="17">
        <f t="shared" si="13"/>
        <v>1.6696048043394034</v>
      </c>
      <c r="AZ25" s="15">
        <v>0.5</v>
      </c>
      <c r="BA25" s="17">
        <f t="shared" si="14"/>
        <v>0.29985007496251875</v>
      </c>
      <c r="BB25" s="15">
        <v>20</v>
      </c>
      <c r="BC25" s="19">
        <v>0</v>
      </c>
    </row>
    <row r="26" spans="1:55" x14ac:dyDescent="0.25">
      <c r="A26" s="14" t="s">
        <v>144</v>
      </c>
      <c r="B26" s="15" t="s">
        <v>135</v>
      </c>
      <c r="C26" s="15" t="s">
        <v>57</v>
      </c>
      <c r="D26" s="15">
        <v>4669</v>
      </c>
      <c r="E26" s="15">
        <v>44098</v>
      </c>
      <c r="F26" s="15">
        <v>200000438</v>
      </c>
      <c r="G26" s="15" t="s">
        <v>145</v>
      </c>
      <c r="H26" s="15">
        <v>44780</v>
      </c>
      <c r="I26" s="15" t="s">
        <v>144</v>
      </c>
      <c r="J26" s="15" t="s">
        <v>137</v>
      </c>
      <c r="K26" s="15">
        <v>1</v>
      </c>
      <c r="L26" s="15">
        <v>5271</v>
      </c>
      <c r="M26" s="15">
        <v>14</v>
      </c>
      <c r="N26" s="15">
        <v>20</v>
      </c>
      <c r="O26" s="15">
        <v>3</v>
      </c>
      <c r="P26" s="15">
        <v>1</v>
      </c>
      <c r="Q26" s="15" t="s">
        <v>138</v>
      </c>
      <c r="R26" s="15">
        <v>283</v>
      </c>
      <c r="S26" s="16">
        <f t="shared" si="1"/>
        <v>5.3690001897173212E-2</v>
      </c>
      <c r="T26" s="15">
        <v>8944</v>
      </c>
      <c r="U26" s="15">
        <v>569</v>
      </c>
      <c r="V26" s="15">
        <v>416</v>
      </c>
      <c r="W26" s="15">
        <v>1</v>
      </c>
      <c r="X26" s="15">
        <v>482</v>
      </c>
      <c r="Y26" s="15">
        <v>155</v>
      </c>
      <c r="Z26" s="15">
        <v>0</v>
      </c>
      <c r="AA26" s="15">
        <v>0</v>
      </c>
      <c r="AB26" s="15">
        <f t="shared" si="2"/>
        <v>9842</v>
      </c>
      <c r="AC26" s="17">
        <f t="shared" si="3"/>
        <v>1.8671978751660026</v>
      </c>
      <c r="AD26" s="18">
        <f t="shared" si="4"/>
        <v>34.777385159010599</v>
      </c>
      <c r="AE26" s="15">
        <f t="shared" si="5"/>
        <v>725</v>
      </c>
      <c r="AF26" s="17">
        <f t="shared" si="6"/>
        <v>13.754505786378296</v>
      </c>
      <c r="AG26" s="17">
        <f t="shared" si="7"/>
        <v>13.575172413793103</v>
      </c>
      <c r="AH26" s="17">
        <f t="shared" si="8"/>
        <v>6.7875862068965516</v>
      </c>
      <c r="AI26" s="15">
        <v>19</v>
      </c>
      <c r="AJ26" s="15"/>
      <c r="AK26" s="17">
        <f t="shared" si="9"/>
        <v>0</v>
      </c>
      <c r="AL26" s="15">
        <v>650</v>
      </c>
      <c r="AM26" s="17">
        <f t="shared" si="10"/>
        <v>12.33162587744261</v>
      </c>
      <c r="AN26" s="15">
        <v>6275</v>
      </c>
      <c r="AO26" s="15">
        <v>21639</v>
      </c>
      <c r="AP26" s="17">
        <f t="shared" si="11"/>
        <v>4.1052931132612409</v>
      </c>
      <c r="AQ26" s="17">
        <f t="shared" si="12"/>
        <v>2.1986384881121723</v>
      </c>
      <c r="AR26" s="15">
        <v>1627</v>
      </c>
      <c r="AS26" s="15">
        <v>2</v>
      </c>
      <c r="AT26" s="15">
        <v>1641</v>
      </c>
      <c r="AU26" s="15">
        <v>0</v>
      </c>
      <c r="AV26" s="15"/>
      <c r="AW26" s="36">
        <v>3062.0485822022856</v>
      </c>
      <c r="AX26" s="36">
        <v>12233.017322097377</v>
      </c>
      <c r="AY26" s="17">
        <f t="shared" si="13"/>
        <v>2.320815276436611</v>
      </c>
      <c r="AZ26" s="15">
        <v>1.5</v>
      </c>
      <c r="BA26" s="17">
        <f t="shared" si="14"/>
        <v>0.56915196357427433</v>
      </c>
      <c r="BB26" s="15">
        <v>30</v>
      </c>
      <c r="BC26" s="19">
        <v>0</v>
      </c>
    </row>
    <row r="27" spans="1:55" x14ac:dyDescent="0.25">
      <c r="A27" s="14" t="s">
        <v>146</v>
      </c>
      <c r="B27" s="15" t="s">
        <v>135</v>
      </c>
      <c r="C27" s="15" t="s">
        <v>57</v>
      </c>
      <c r="D27" s="15">
        <v>5722</v>
      </c>
      <c r="E27" s="15">
        <v>44129</v>
      </c>
      <c r="F27" s="15">
        <v>200000438</v>
      </c>
      <c r="G27" s="15" t="s">
        <v>147</v>
      </c>
      <c r="H27" s="15">
        <v>44160</v>
      </c>
      <c r="I27" s="15" t="s">
        <v>146</v>
      </c>
      <c r="J27" s="15" t="s">
        <v>137</v>
      </c>
      <c r="K27" s="15">
        <v>1</v>
      </c>
      <c r="L27" s="15">
        <v>10666</v>
      </c>
      <c r="M27" s="15">
        <v>26.5</v>
      </c>
      <c r="N27" s="15">
        <v>40</v>
      </c>
      <c r="O27" s="15">
        <v>22</v>
      </c>
      <c r="P27" s="15">
        <v>1</v>
      </c>
      <c r="Q27" s="15" t="s">
        <v>138</v>
      </c>
      <c r="R27" s="15">
        <v>1100</v>
      </c>
      <c r="S27" s="16">
        <f t="shared" si="1"/>
        <v>0.10313144571535721</v>
      </c>
      <c r="T27" s="15">
        <v>23768</v>
      </c>
      <c r="U27" s="15">
        <v>1016</v>
      </c>
      <c r="V27" s="15">
        <v>3956</v>
      </c>
      <c r="W27" s="15">
        <v>493</v>
      </c>
      <c r="X27" s="15">
        <v>259</v>
      </c>
      <c r="Y27" s="15">
        <v>91</v>
      </c>
      <c r="Z27" s="15">
        <v>68</v>
      </c>
      <c r="AA27" s="15">
        <v>10</v>
      </c>
      <c r="AB27" s="15">
        <f t="shared" si="2"/>
        <v>28051</v>
      </c>
      <c r="AC27" s="17">
        <f t="shared" si="3"/>
        <v>2.6299456216013501</v>
      </c>
      <c r="AD27" s="18">
        <f t="shared" si="4"/>
        <v>25.50090909090909</v>
      </c>
      <c r="AE27" s="15">
        <f t="shared" si="5"/>
        <v>1610</v>
      </c>
      <c r="AF27" s="17">
        <f t="shared" si="6"/>
        <v>15.094693418338647</v>
      </c>
      <c r="AG27" s="17">
        <f t="shared" si="7"/>
        <v>17.422981366459627</v>
      </c>
      <c r="AH27" s="17">
        <f t="shared" si="8"/>
        <v>8.7114906832298136</v>
      </c>
      <c r="AI27" s="15">
        <v>75</v>
      </c>
      <c r="AJ27" s="15"/>
      <c r="AK27" s="17">
        <f t="shared" si="9"/>
        <v>0</v>
      </c>
      <c r="AL27" s="15">
        <v>2320</v>
      </c>
      <c r="AM27" s="17">
        <f t="shared" si="10"/>
        <v>21.751359459966249</v>
      </c>
      <c r="AN27" s="15">
        <v>33202</v>
      </c>
      <c r="AO27" s="15">
        <v>86187</v>
      </c>
      <c r="AP27" s="17">
        <f t="shared" si="11"/>
        <v>8.0805362835177199</v>
      </c>
      <c r="AQ27" s="17">
        <f t="shared" si="12"/>
        <v>3.0725107839292716</v>
      </c>
      <c r="AR27" s="15">
        <v>2507</v>
      </c>
      <c r="AS27" s="15">
        <v>0</v>
      </c>
      <c r="AT27" s="15">
        <v>76</v>
      </c>
      <c r="AU27" s="15">
        <v>0</v>
      </c>
      <c r="AV27" s="15"/>
      <c r="AW27" s="36">
        <v>11901.094373781985</v>
      </c>
      <c r="AX27" s="36">
        <v>27165.735018726591</v>
      </c>
      <c r="AY27" s="17">
        <f t="shared" si="13"/>
        <v>2.5469468421832544</v>
      </c>
      <c r="AZ27" s="15">
        <v>6</v>
      </c>
      <c r="BA27" s="17">
        <f t="shared" si="14"/>
        <v>1.125070316894806</v>
      </c>
      <c r="BB27" s="15">
        <v>34</v>
      </c>
      <c r="BC27" s="19">
        <v>0</v>
      </c>
    </row>
    <row r="28" spans="1:55" x14ac:dyDescent="0.25">
      <c r="A28" s="14" t="s">
        <v>148</v>
      </c>
      <c r="B28" s="15" t="s">
        <v>135</v>
      </c>
      <c r="C28" s="15" t="s">
        <v>57</v>
      </c>
      <c r="D28" s="15">
        <v>4729</v>
      </c>
      <c r="E28" s="15">
        <v>44152</v>
      </c>
      <c r="F28" s="15">
        <v>200000438</v>
      </c>
      <c r="G28" s="15" t="s">
        <v>149</v>
      </c>
      <c r="H28" s="15">
        <v>44160</v>
      </c>
      <c r="I28" s="15" t="s">
        <v>148</v>
      </c>
      <c r="J28" s="15" t="s">
        <v>137</v>
      </c>
      <c r="K28" s="15">
        <v>1</v>
      </c>
      <c r="L28" s="15">
        <v>2984</v>
      </c>
      <c r="M28" s="15">
        <v>8</v>
      </c>
      <c r="N28" s="15">
        <v>20</v>
      </c>
      <c r="O28" s="15">
        <v>2</v>
      </c>
      <c r="P28" s="15">
        <v>1</v>
      </c>
      <c r="Q28" s="15" t="s">
        <v>138</v>
      </c>
      <c r="R28" s="15">
        <v>187</v>
      </c>
      <c r="S28" s="16">
        <f t="shared" si="1"/>
        <v>6.2667560321715818E-2</v>
      </c>
      <c r="T28" s="15">
        <v>4606</v>
      </c>
      <c r="U28" s="15">
        <v>286</v>
      </c>
      <c r="V28" s="15">
        <v>4</v>
      </c>
      <c r="W28" s="15">
        <v>0</v>
      </c>
      <c r="X28" s="15">
        <v>73</v>
      </c>
      <c r="Y28" s="15">
        <v>0</v>
      </c>
      <c r="Z28" s="15">
        <v>6</v>
      </c>
      <c r="AA28" s="15">
        <v>0</v>
      </c>
      <c r="AB28" s="15">
        <f t="shared" si="2"/>
        <v>4689</v>
      </c>
      <c r="AC28" s="17">
        <f t="shared" si="3"/>
        <v>1.5713806970509383</v>
      </c>
      <c r="AD28" s="18">
        <f t="shared" si="4"/>
        <v>25.074866310160427</v>
      </c>
      <c r="AE28" s="15">
        <f t="shared" si="5"/>
        <v>286</v>
      </c>
      <c r="AF28" s="17">
        <f t="shared" si="6"/>
        <v>9.584450402144773</v>
      </c>
      <c r="AG28" s="17">
        <f t="shared" si="7"/>
        <v>16.395104895104897</v>
      </c>
      <c r="AH28" s="17">
        <f t="shared" si="8"/>
        <v>8.1975524475524484</v>
      </c>
      <c r="AI28" s="15">
        <v>15</v>
      </c>
      <c r="AJ28" s="15"/>
      <c r="AK28" s="17">
        <f t="shared" si="9"/>
        <v>0</v>
      </c>
      <c r="AL28" s="15">
        <v>433</v>
      </c>
      <c r="AM28" s="17">
        <f t="shared" si="10"/>
        <v>14.510723860589811</v>
      </c>
      <c r="AN28" s="15">
        <v>6597</v>
      </c>
      <c r="AO28" s="15">
        <v>8282</v>
      </c>
      <c r="AP28" s="17">
        <f t="shared" si="11"/>
        <v>2.7754691689008042</v>
      </c>
      <c r="AQ28" s="17">
        <f t="shared" si="12"/>
        <v>1.7662614629985072</v>
      </c>
      <c r="AR28" s="15">
        <v>1297</v>
      </c>
      <c r="AS28" s="15">
        <v>10</v>
      </c>
      <c r="AT28" s="15">
        <v>112</v>
      </c>
      <c r="AU28" s="15">
        <v>0</v>
      </c>
      <c r="AV28" s="15"/>
      <c r="AW28" s="36">
        <v>1357.13232394285</v>
      </c>
      <c r="AX28" s="36">
        <v>4825.7144194756556</v>
      </c>
      <c r="AY28" s="17">
        <f t="shared" si="13"/>
        <v>1.6171965212720025</v>
      </c>
      <c r="AZ28" s="15">
        <v>0.5</v>
      </c>
      <c r="BA28" s="17">
        <f t="shared" si="14"/>
        <v>0.33512064343163539</v>
      </c>
      <c r="BB28" s="15">
        <v>14</v>
      </c>
      <c r="BC28" s="19">
        <v>0</v>
      </c>
    </row>
    <row r="29" spans="1:55" x14ac:dyDescent="0.25">
      <c r="A29" s="14" t="s">
        <v>150</v>
      </c>
      <c r="B29" s="15" t="s">
        <v>135</v>
      </c>
      <c r="C29" s="15" t="s">
        <v>57</v>
      </c>
      <c r="D29" s="15">
        <v>4728</v>
      </c>
      <c r="E29" s="15">
        <v>44189</v>
      </c>
      <c r="F29" s="15">
        <v>200000438</v>
      </c>
      <c r="G29" s="15" t="s">
        <v>151</v>
      </c>
      <c r="H29" s="15">
        <v>44160</v>
      </c>
      <c r="I29" s="15" t="s">
        <v>150</v>
      </c>
      <c r="J29" s="15" t="s">
        <v>141</v>
      </c>
      <c r="K29" s="15">
        <v>1</v>
      </c>
      <c r="L29" s="15">
        <v>2353</v>
      </c>
      <c r="M29" s="15">
        <v>10</v>
      </c>
      <c r="N29" s="15">
        <v>20</v>
      </c>
      <c r="O29" s="15">
        <v>2</v>
      </c>
      <c r="P29" s="15">
        <v>1</v>
      </c>
      <c r="Q29" s="15" t="s">
        <v>138</v>
      </c>
      <c r="R29" s="15">
        <v>157</v>
      </c>
      <c r="S29" s="16">
        <f t="shared" si="1"/>
        <v>6.6723331916702086E-2</v>
      </c>
      <c r="T29" s="15">
        <v>4100</v>
      </c>
      <c r="U29" s="15">
        <v>229</v>
      </c>
      <c r="V29" s="15">
        <v>239</v>
      </c>
      <c r="W29" s="15">
        <v>0</v>
      </c>
      <c r="X29" s="15">
        <v>75</v>
      </c>
      <c r="Y29" s="15">
        <v>0</v>
      </c>
      <c r="Z29" s="15">
        <v>0</v>
      </c>
      <c r="AA29" s="15">
        <v>0</v>
      </c>
      <c r="AB29" s="15">
        <f t="shared" si="2"/>
        <v>4414</v>
      </c>
      <c r="AC29" s="17">
        <f t="shared" si="3"/>
        <v>1.8759031024224395</v>
      </c>
      <c r="AD29" s="18">
        <f t="shared" si="4"/>
        <v>28.114649681528661</v>
      </c>
      <c r="AE29" s="15">
        <f t="shared" si="5"/>
        <v>229</v>
      </c>
      <c r="AF29" s="17">
        <f t="shared" si="6"/>
        <v>9.7322566935826611</v>
      </c>
      <c r="AG29" s="17">
        <f t="shared" si="7"/>
        <v>19.275109170305676</v>
      </c>
      <c r="AH29" s="17">
        <f t="shared" si="8"/>
        <v>9.6375545851528379</v>
      </c>
      <c r="AI29" s="15">
        <v>8</v>
      </c>
      <c r="AJ29" s="15"/>
      <c r="AK29" s="17">
        <f t="shared" si="9"/>
        <v>0</v>
      </c>
      <c r="AL29" s="15">
        <v>301</v>
      </c>
      <c r="AM29" s="17">
        <f t="shared" si="10"/>
        <v>12.792180195495112</v>
      </c>
      <c r="AN29" s="15">
        <v>5250</v>
      </c>
      <c r="AO29" s="15">
        <v>8427</v>
      </c>
      <c r="AP29" s="17">
        <f t="shared" si="11"/>
        <v>3.5813854653633661</v>
      </c>
      <c r="AQ29" s="17">
        <f t="shared" si="12"/>
        <v>1.9091526959673766</v>
      </c>
      <c r="AR29" s="15">
        <v>1680</v>
      </c>
      <c r="AS29" s="15">
        <v>12</v>
      </c>
      <c r="AT29" s="15">
        <v>23</v>
      </c>
      <c r="AU29" s="15">
        <v>0</v>
      </c>
      <c r="AV29" s="15"/>
      <c r="AW29" s="36">
        <v>1375.6404363518952</v>
      </c>
      <c r="AX29" s="36">
        <v>3863.9461610486892</v>
      </c>
      <c r="AY29" s="17">
        <f t="shared" si="13"/>
        <v>1.6421360650440668</v>
      </c>
      <c r="AZ29" s="15">
        <v>0.5</v>
      </c>
      <c r="BA29" s="17">
        <f t="shared" si="14"/>
        <v>0.42498937526561836</v>
      </c>
      <c r="BB29" s="15">
        <v>14</v>
      </c>
      <c r="BC29" s="19">
        <v>0</v>
      </c>
    </row>
    <row r="30" spans="1:55" x14ac:dyDescent="0.25">
      <c r="A30" s="14" t="s">
        <v>152</v>
      </c>
      <c r="B30" s="15" t="s">
        <v>135</v>
      </c>
      <c r="C30" s="15" t="s">
        <v>57</v>
      </c>
      <c r="D30" s="15">
        <v>4732</v>
      </c>
      <c r="E30" s="15">
        <v>44161</v>
      </c>
      <c r="F30" s="15">
        <v>200000438</v>
      </c>
      <c r="G30" s="15" t="s">
        <v>153</v>
      </c>
      <c r="H30" s="15">
        <v>44530</v>
      </c>
      <c r="I30" s="15" t="s">
        <v>152</v>
      </c>
      <c r="J30" s="15" t="s">
        <v>137</v>
      </c>
      <c r="K30" s="15">
        <v>1</v>
      </c>
      <c r="L30" s="15">
        <v>3776</v>
      </c>
      <c r="M30" s="15">
        <v>12</v>
      </c>
      <c r="N30" s="15">
        <v>20</v>
      </c>
      <c r="O30" s="15">
        <v>4</v>
      </c>
      <c r="P30" s="15">
        <v>1</v>
      </c>
      <c r="Q30" s="15" t="s">
        <v>138</v>
      </c>
      <c r="R30" s="15">
        <v>307</v>
      </c>
      <c r="S30" s="16">
        <f t="shared" si="1"/>
        <v>8.1302966101694921E-2</v>
      </c>
      <c r="T30" s="15">
        <v>7196</v>
      </c>
      <c r="U30" s="15">
        <v>405</v>
      </c>
      <c r="V30" s="15">
        <v>2</v>
      </c>
      <c r="W30" s="15">
        <v>0</v>
      </c>
      <c r="X30" s="15">
        <v>74</v>
      </c>
      <c r="Y30" s="15">
        <v>1</v>
      </c>
      <c r="Z30" s="15">
        <v>0</v>
      </c>
      <c r="AA30" s="15">
        <v>0</v>
      </c>
      <c r="AB30" s="15">
        <f t="shared" si="2"/>
        <v>7272</v>
      </c>
      <c r="AC30" s="17">
        <f t="shared" si="3"/>
        <v>1.9258474576271187</v>
      </c>
      <c r="AD30" s="18">
        <f t="shared" si="4"/>
        <v>23.687296416938111</v>
      </c>
      <c r="AE30" s="15">
        <f t="shared" si="5"/>
        <v>406</v>
      </c>
      <c r="AF30" s="17">
        <f t="shared" si="6"/>
        <v>10.752118644067796</v>
      </c>
      <c r="AG30" s="17">
        <f t="shared" si="7"/>
        <v>17.911330049261085</v>
      </c>
      <c r="AH30" s="17">
        <f t="shared" si="8"/>
        <v>8.9556650246305427</v>
      </c>
      <c r="AI30" s="15">
        <v>20</v>
      </c>
      <c r="AJ30" s="15"/>
      <c r="AK30" s="17">
        <f t="shared" si="9"/>
        <v>0</v>
      </c>
      <c r="AL30" s="15">
        <v>543</v>
      </c>
      <c r="AM30" s="17">
        <f t="shared" si="10"/>
        <v>14.380296610169491</v>
      </c>
      <c r="AN30" s="15">
        <v>6880</v>
      </c>
      <c r="AO30" s="15">
        <v>17890</v>
      </c>
      <c r="AP30" s="17">
        <f t="shared" si="11"/>
        <v>4.7378177966101696</v>
      </c>
      <c r="AQ30" s="17">
        <f t="shared" si="12"/>
        <v>2.4601210121012103</v>
      </c>
      <c r="AR30" s="15">
        <v>2203</v>
      </c>
      <c r="AS30" s="15">
        <v>1</v>
      </c>
      <c r="AT30" s="15">
        <v>177</v>
      </c>
      <c r="AU30" s="15">
        <v>0</v>
      </c>
      <c r="AV30" s="15"/>
      <c r="AW30" s="36">
        <v>2583.5181448125554</v>
      </c>
      <c r="AX30" s="36">
        <v>6850.4897003745318</v>
      </c>
      <c r="AY30" s="17">
        <f t="shared" si="13"/>
        <v>1.8142186706500349</v>
      </c>
      <c r="AZ30" s="15">
        <v>1.2</v>
      </c>
      <c r="BA30" s="17">
        <f t="shared" si="14"/>
        <v>0.63559322033898302</v>
      </c>
      <c r="BB30" s="15">
        <v>9</v>
      </c>
      <c r="BC30" s="19">
        <v>0</v>
      </c>
    </row>
    <row r="31" spans="1:55" x14ac:dyDescent="0.25">
      <c r="A31" s="14" t="s">
        <v>154</v>
      </c>
      <c r="B31" s="15" t="s">
        <v>135</v>
      </c>
      <c r="C31" s="15" t="s">
        <v>57</v>
      </c>
      <c r="D31" s="15">
        <v>4733</v>
      </c>
      <c r="E31" s="15">
        <v>44196</v>
      </c>
      <c r="F31" s="15">
        <v>200000438</v>
      </c>
      <c r="G31" s="15" t="s">
        <v>155</v>
      </c>
      <c r="H31" s="15">
        <v>44530</v>
      </c>
      <c r="I31" s="15" t="s">
        <v>154</v>
      </c>
      <c r="J31" s="15" t="s">
        <v>141</v>
      </c>
      <c r="K31" s="15">
        <v>1</v>
      </c>
      <c r="L31" s="15">
        <v>1628</v>
      </c>
      <c r="M31" s="15">
        <v>9</v>
      </c>
      <c r="N31" s="15">
        <v>15</v>
      </c>
      <c r="O31" s="15">
        <v>1</v>
      </c>
      <c r="P31" s="15">
        <v>1</v>
      </c>
      <c r="Q31" s="15" t="s">
        <v>138</v>
      </c>
      <c r="R31" s="15">
        <v>186</v>
      </c>
      <c r="S31" s="16">
        <f t="shared" si="1"/>
        <v>0.11425061425061425</v>
      </c>
      <c r="T31" s="15">
        <v>3512</v>
      </c>
      <c r="U31" s="15">
        <v>146</v>
      </c>
      <c r="V31" s="15">
        <v>1</v>
      </c>
      <c r="W31" s="15">
        <v>0</v>
      </c>
      <c r="X31" s="15">
        <v>76</v>
      </c>
      <c r="Y31" s="15">
        <v>4</v>
      </c>
      <c r="Z31" s="15">
        <v>0</v>
      </c>
      <c r="AA31" s="15">
        <v>0</v>
      </c>
      <c r="AB31" s="15">
        <f t="shared" si="2"/>
        <v>3589</v>
      </c>
      <c r="AC31" s="17">
        <f t="shared" si="3"/>
        <v>2.2045454545454546</v>
      </c>
      <c r="AD31" s="18">
        <f t="shared" si="4"/>
        <v>19.295698924731184</v>
      </c>
      <c r="AE31" s="15">
        <f t="shared" si="5"/>
        <v>150</v>
      </c>
      <c r="AF31" s="17">
        <f t="shared" si="6"/>
        <v>9.2137592137592144</v>
      </c>
      <c r="AG31" s="17">
        <f t="shared" si="7"/>
        <v>23.926666666666666</v>
      </c>
      <c r="AH31" s="17">
        <f t="shared" si="8"/>
        <v>11.963333333333333</v>
      </c>
      <c r="AI31" s="15">
        <v>8</v>
      </c>
      <c r="AJ31" s="15"/>
      <c r="AK31" s="17">
        <f t="shared" si="9"/>
        <v>0</v>
      </c>
      <c r="AL31" s="15">
        <v>173</v>
      </c>
      <c r="AM31" s="17">
        <f t="shared" si="10"/>
        <v>10.626535626535626</v>
      </c>
      <c r="AN31" s="15">
        <v>1225</v>
      </c>
      <c r="AO31" s="15">
        <v>3900</v>
      </c>
      <c r="AP31" s="17">
        <f t="shared" si="11"/>
        <v>2.3955773955773956</v>
      </c>
      <c r="AQ31" s="17">
        <f t="shared" si="12"/>
        <v>1.0866536639732516</v>
      </c>
      <c r="AR31" s="15">
        <v>736</v>
      </c>
      <c r="AS31" s="15">
        <v>2</v>
      </c>
      <c r="AT31" s="15">
        <v>10</v>
      </c>
      <c r="AU31" s="15">
        <v>0</v>
      </c>
      <c r="AV31" s="15"/>
      <c r="AW31" s="36">
        <v>797.80440272604619</v>
      </c>
      <c r="AX31" s="36">
        <v>2530.9691011235955</v>
      </c>
      <c r="AY31" s="17">
        <f t="shared" si="13"/>
        <v>1.5546493250144935</v>
      </c>
      <c r="AZ31" s="15">
        <v>0.5</v>
      </c>
      <c r="BA31" s="17">
        <f t="shared" si="14"/>
        <v>0.61425061425061422</v>
      </c>
      <c r="BB31" s="15">
        <v>5</v>
      </c>
      <c r="BC31" s="19">
        <v>0</v>
      </c>
    </row>
    <row r="32" spans="1:55" x14ac:dyDescent="0.25">
      <c r="A32" s="14" t="s">
        <v>156</v>
      </c>
      <c r="B32" s="15" t="s">
        <v>157</v>
      </c>
      <c r="C32" s="15" t="s">
        <v>57</v>
      </c>
      <c r="D32" s="15">
        <v>13300</v>
      </c>
      <c r="E32" s="15">
        <v>44036</v>
      </c>
      <c r="F32" s="15">
        <v>200072726</v>
      </c>
      <c r="G32" s="15" t="s">
        <v>158</v>
      </c>
      <c r="H32" s="15">
        <v>44110</v>
      </c>
      <c r="I32" s="15" t="s">
        <v>156</v>
      </c>
      <c r="J32" s="15" t="s">
        <v>159</v>
      </c>
      <c r="K32" s="15">
        <v>1</v>
      </c>
      <c r="L32" s="15">
        <v>11854</v>
      </c>
      <c r="M32" s="15">
        <v>31</v>
      </c>
      <c r="N32" s="15">
        <v>140</v>
      </c>
      <c r="O32" s="15">
        <v>10</v>
      </c>
      <c r="P32" s="15">
        <v>1</v>
      </c>
      <c r="Q32" s="15" t="s">
        <v>160</v>
      </c>
      <c r="R32" s="15">
        <v>1935</v>
      </c>
      <c r="S32" s="16">
        <f t="shared" si="1"/>
        <v>0.16323603846802767</v>
      </c>
      <c r="T32" s="15">
        <v>70358</v>
      </c>
      <c r="U32" s="15">
        <v>4222</v>
      </c>
      <c r="V32" s="15">
        <v>7877</v>
      </c>
      <c r="W32" s="15">
        <v>226</v>
      </c>
      <c r="X32" s="15">
        <v>3552</v>
      </c>
      <c r="Y32" s="15">
        <v>190</v>
      </c>
      <c r="Z32" s="15">
        <v>13</v>
      </c>
      <c r="AA32" s="15">
        <v>11</v>
      </c>
      <c r="AB32" s="15">
        <f t="shared" si="2"/>
        <v>81800</v>
      </c>
      <c r="AC32" s="17">
        <f t="shared" si="3"/>
        <v>6.9006242618525393</v>
      </c>
      <c r="AD32" s="18">
        <f t="shared" si="4"/>
        <v>42.273901808785531</v>
      </c>
      <c r="AE32" s="15">
        <f t="shared" si="5"/>
        <v>4649</v>
      </c>
      <c r="AF32" s="17">
        <f t="shared" si="6"/>
        <v>39.218829087227938</v>
      </c>
      <c r="AG32" s="17">
        <f t="shared" si="7"/>
        <v>17.595181759518177</v>
      </c>
      <c r="AH32" s="17">
        <f t="shared" si="8"/>
        <v>8.7975908797590883</v>
      </c>
      <c r="AI32" s="15">
        <v>75</v>
      </c>
      <c r="AJ32" s="15">
        <v>4034</v>
      </c>
      <c r="AK32" s="17">
        <f t="shared" si="9"/>
        <v>34.030706934368148</v>
      </c>
      <c r="AL32" s="15">
        <v>2263</v>
      </c>
      <c r="AM32" s="17">
        <f t="shared" si="10"/>
        <v>19.090602328327989</v>
      </c>
      <c r="AN32" s="15">
        <v>83208</v>
      </c>
      <c r="AO32" s="15">
        <v>75598</v>
      </c>
      <c r="AP32" s="17">
        <f t="shared" si="11"/>
        <v>6.3774253416568243</v>
      </c>
      <c r="AQ32" s="17">
        <f t="shared" si="12"/>
        <v>0.92418092909535454</v>
      </c>
      <c r="AR32" s="15">
        <v>0</v>
      </c>
      <c r="AS32" s="15">
        <v>0</v>
      </c>
      <c r="AT32" s="15">
        <v>0</v>
      </c>
      <c r="AU32" s="15">
        <v>0</v>
      </c>
      <c r="AV32" s="15"/>
      <c r="AW32" s="15"/>
      <c r="AX32" s="15">
        <v>0</v>
      </c>
      <c r="AY32" s="17">
        <f t="shared" si="13"/>
        <v>0</v>
      </c>
      <c r="AZ32" s="15">
        <v>10</v>
      </c>
      <c r="BA32" s="17">
        <f t="shared" si="14"/>
        <v>1.6871941960519656</v>
      </c>
      <c r="BB32" s="15">
        <v>0</v>
      </c>
      <c r="BC32" s="19">
        <v>1</v>
      </c>
    </row>
    <row r="33" spans="1:55" x14ac:dyDescent="0.25">
      <c r="A33" s="14" t="s">
        <v>161</v>
      </c>
      <c r="B33" s="15" t="s">
        <v>157</v>
      </c>
      <c r="C33" s="15" t="s">
        <v>57</v>
      </c>
      <c r="D33" s="15">
        <v>13298</v>
      </c>
      <c r="E33" s="15">
        <v>44051</v>
      </c>
      <c r="F33" s="15">
        <v>200072726</v>
      </c>
      <c r="G33" s="15" t="s">
        <v>162</v>
      </c>
      <c r="H33" s="15">
        <v>44590</v>
      </c>
      <c r="I33" s="15" t="s">
        <v>161</v>
      </c>
      <c r="J33" s="15" t="s">
        <v>159</v>
      </c>
      <c r="K33" s="15">
        <v>1</v>
      </c>
      <c r="L33" s="15">
        <v>3488</v>
      </c>
      <c r="M33" s="15">
        <v>18</v>
      </c>
      <c r="N33" s="15">
        <v>35</v>
      </c>
      <c r="O33" s="15">
        <v>2</v>
      </c>
      <c r="P33" s="15">
        <v>1</v>
      </c>
      <c r="Q33" s="15" t="s">
        <v>160</v>
      </c>
      <c r="R33" s="15">
        <v>265</v>
      </c>
      <c r="S33" s="16">
        <f t="shared" si="1"/>
        <v>7.597477064220183E-2</v>
      </c>
      <c r="T33" s="15">
        <v>6808</v>
      </c>
      <c r="U33" s="15">
        <v>491</v>
      </c>
      <c r="V33" s="15">
        <v>486</v>
      </c>
      <c r="W33" s="15">
        <v>7</v>
      </c>
      <c r="X33" s="15">
        <v>202</v>
      </c>
      <c r="Y33" s="15">
        <v>16</v>
      </c>
      <c r="Z33" s="15">
        <v>0</v>
      </c>
      <c r="AA33" s="15">
        <v>0</v>
      </c>
      <c r="AB33" s="15">
        <f t="shared" si="2"/>
        <v>7496</v>
      </c>
      <c r="AC33" s="17">
        <f t="shared" si="3"/>
        <v>2.1490825688073394</v>
      </c>
      <c r="AD33" s="18">
        <f t="shared" si="4"/>
        <v>28.286792452830188</v>
      </c>
      <c r="AE33" s="15">
        <f t="shared" si="5"/>
        <v>514</v>
      </c>
      <c r="AF33" s="17">
        <f t="shared" si="6"/>
        <v>14.736238532110091</v>
      </c>
      <c r="AG33" s="17">
        <f t="shared" si="7"/>
        <v>14.583657587548638</v>
      </c>
      <c r="AH33" s="17">
        <f t="shared" si="8"/>
        <v>7.2918287937743189</v>
      </c>
      <c r="AI33" s="15">
        <v>17</v>
      </c>
      <c r="AJ33" s="15"/>
      <c r="AK33" s="17">
        <f t="shared" si="9"/>
        <v>0</v>
      </c>
      <c r="AL33" s="15">
        <v>555</v>
      </c>
      <c r="AM33" s="17">
        <f t="shared" si="10"/>
        <v>15.911697247706423</v>
      </c>
      <c r="AN33" s="15"/>
      <c r="AO33" s="15">
        <v>17077</v>
      </c>
      <c r="AP33" s="17">
        <f t="shared" si="11"/>
        <v>4.8959288990825689</v>
      </c>
      <c r="AQ33" s="17">
        <f t="shared" si="12"/>
        <v>2.2781483457844183</v>
      </c>
      <c r="AR33" s="15">
        <v>3861</v>
      </c>
      <c r="AS33" s="15">
        <v>7</v>
      </c>
      <c r="AT33" s="15">
        <v>726</v>
      </c>
      <c r="AU33" s="15">
        <v>0</v>
      </c>
      <c r="AV33" s="15"/>
      <c r="AW33" s="15"/>
      <c r="AX33" s="15">
        <v>0</v>
      </c>
      <c r="AY33" s="17">
        <f t="shared" si="13"/>
        <v>0</v>
      </c>
      <c r="AZ33" s="37">
        <v>1.5</v>
      </c>
      <c r="BA33" s="17">
        <f t="shared" si="14"/>
        <v>0.86009174311926606</v>
      </c>
      <c r="BB33" s="15">
        <v>34</v>
      </c>
      <c r="BC33" s="19">
        <v>1</v>
      </c>
    </row>
    <row r="34" spans="1:55" x14ac:dyDescent="0.25">
      <c r="A34" s="14" t="s">
        <v>163</v>
      </c>
      <c r="B34" s="15" t="s">
        <v>157</v>
      </c>
      <c r="C34" s="15" t="s">
        <v>57</v>
      </c>
      <c r="D34" s="15">
        <v>13322</v>
      </c>
      <c r="E34" s="15">
        <v>44054</v>
      </c>
      <c r="F34" s="15">
        <v>200072726</v>
      </c>
      <c r="G34" s="15" t="s">
        <v>164</v>
      </c>
      <c r="H34" s="15">
        <v>44110</v>
      </c>
      <c r="I34" s="15" t="s">
        <v>163</v>
      </c>
      <c r="J34" s="15" t="s">
        <v>165</v>
      </c>
      <c r="K34" s="15">
        <v>1</v>
      </c>
      <c r="L34" s="15">
        <v>2983</v>
      </c>
      <c r="M34" s="15">
        <v>6.5</v>
      </c>
      <c r="N34" s="15"/>
      <c r="O34" s="15">
        <v>1</v>
      </c>
      <c r="P34" s="15">
        <v>1</v>
      </c>
      <c r="Q34" s="15" t="s">
        <v>160</v>
      </c>
      <c r="R34" s="15">
        <v>95</v>
      </c>
      <c r="S34" s="16">
        <f t="shared" si="1"/>
        <v>3.1847133757961783E-2</v>
      </c>
      <c r="T34" s="15">
        <v>2887</v>
      </c>
      <c r="U34" s="15">
        <v>160</v>
      </c>
      <c r="V34" s="15">
        <v>0</v>
      </c>
      <c r="W34" s="15">
        <v>0</v>
      </c>
      <c r="X34" s="15">
        <v>0</v>
      </c>
      <c r="Y34" s="15">
        <v>0</v>
      </c>
      <c r="Z34" s="15">
        <v>0</v>
      </c>
      <c r="AA34" s="15">
        <v>0</v>
      </c>
      <c r="AB34" s="15">
        <f t="shared" si="2"/>
        <v>2887</v>
      </c>
      <c r="AC34" s="17">
        <f t="shared" si="3"/>
        <v>0.96781763325511228</v>
      </c>
      <c r="AD34" s="18">
        <f t="shared" si="4"/>
        <v>30.389473684210525</v>
      </c>
      <c r="AE34" s="15">
        <f t="shared" si="5"/>
        <v>160</v>
      </c>
      <c r="AF34" s="17">
        <f t="shared" si="6"/>
        <v>5.3637277908146164</v>
      </c>
      <c r="AG34" s="17">
        <f t="shared" si="7"/>
        <v>18.043749999999999</v>
      </c>
      <c r="AH34" s="17">
        <f t="shared" si="8"/>
        <v>9.0218749999999996</v>
      </c>
      <c r="AI34" s="15">
        <v>7</v>
      </c>
      <c r="AJ34" s="15"/>
      <c r="AK34" s="17">
        <f t="shared" si="9"/>
        <v>0</v>
      </c>
      <c r="AL34" s="15">
        <v>65</v>
      </c>
      <c r="AM34" s="17">
        <f t="shared" si="10"/>
        <v>2.1790144150184378</v>
      </c>
      <c r="AN34" s="15"/>
      <c r="AO34" s="15">
        <v>2465</v>
      </c>
      <c r="AP34" s="17">
        <f t="shared" si="11"/>
        <v>0.82634931277237678</v>
      </c>
      <c r="AQ34" s="17">
        <f t="shared" si="12"/>
        <v>0.85382750259785245</v>
      </c>
      <c r="AR34" s="15">
        <v>222</v>
      </c>
      <c r="AS34" s="15">
        <v>0</v>
      </c>
      <c r="AT34" s="15">
        <v>0</v>
      </c>
      <c r="AU34" s="15">
        <v>0</v>
      </c>
      <c r="AV34" s="15"/>
      <c r="AW34" s="15"/>
      <c r="AX34" s="15">
        <v>0</v>
      </c>
      <c r="AY34" s="17">
        <f t="shared" si="13"/>
        <v>0</v>
      </c>
      <c r="AZ34" s="15">
        <v>0</v>
      </c>
      <c r="BA34" s="17">
        <f t="shared" si="14"/>
        <v>0</v>
      </c>
      <c r="BB34" s="15">
        <v>15</v>
      </c>
      <c r="BC34" s="19">
        <v>1</v>
      </c>
    </row>
    <row r="35" spans="1:55" x14ac:dyDescent="0.25">
      <c r="A35" s="14" t="s">
        <v>166</v>
      </c>
      <c r="B35" s="15" t="s">
        <v>157</v>
      </c>
      <c r="C35" s="15" t="s">
        <v>57</v>
      </c>
      <c r="D35" s="15">
        <v>13321</v>
      </c>
      <c r="E35" s="15">
        <v>44058</v>
      </c>
      <c r="F35" s="15">
        <v>200072726</v>
      </c>
      <c r="G35" s="15" t="s">
        <v>167</v>
      </c>
      <c r="H35" s="15">
        <v>44660</v>
      </c>
      <c r="I35" s="15" t="s">
        <v>166</v>
      </c>
      <c r="J35" s="15" t="s">
        <v>165</v>
      </c>
      <c r="K35" s="15">
        <v>1</v>
      </c>
      <c r="L35" s="15">
        <v>483</v>
      </c>
      <c r="M35" s="15">
        <v>5.5</v>
      </c>
      <c r="N35" s="15"/>
      <c r="O35" s="15">
        <v>1</v>
      </c>
      <c r="P35" s="15">
        <v>1</v>
      </c>
      <c r="Q35" s="15" t="s">
        <v>160</v>
      </c>
      <c r="R35" s="15">
        <v>105</v>
      </c>
      <c r="S35" s="16">
        <f t="shared" si="1"/>
        <v>0.21739130434782608</v>
      </c>
      <c r="T35" s="15">
        <v>1364</v>
      </c>
      <c r="U35" s="15">
        <v>38</v>
      </c>
      <c r="V35" s="15">
        <v>0</v>
      </c>
      <c r="W35" s="15">
        <v>0</v>
      </c>
      <c r="X35" s="15">
        <v>0</v>
      </c>
      <c r="Y35" s="15">
        <v>0</v>
      </c>
      <c r="Z35" s="15">
        <v>0</v>
      </c>
      <c r="AA35" s="15">
        <v>0</v>
      </c>
      <c r="AB35" s="15">
        <f t="shared" si="2"/>
        <v>1364</v>
      </c>
      <c r="AC35" s="17">
        <f t="shared" si="3"/>
        <v>2.8240165631469978</v>
      </c>
      <c r="AD35" s="18">
        <f t="shared" si="4"/>
        <v>12.990476190476191</v>
      </c>
      <c r="AE35" s="15">
        <f t="shared" si="5"/>
        <v>38</v>
      </c>
      <c r="AF35" s="17">
        <f t="shared" si="6"/>
        <v>7.8674948240165632</v>
      </c>
      <c r="AG35" s="17">
        <f t="shared" si="7"/>
        <v>35.89473684210526</v>
      </c>
      <c r="AH35" s="17">
        <f t="shared" si="8"/>
        <v>17.94736842105263</v>
      </c>
      <c r="AI35" s="15">
        <v>0</v>
      </c>
      <c r="AJ35" s="15"/>
      <c r="AK35" s="17">
        <f t="shared" si="9"/>
        <v>0</v>
      </c>
      <c r="AL35" s="15">
        <v>25</v>
      </c>
      <c r="AM35" s="17">
        <f t="shared" si="10"/>
        <v>5.1759834368530022</v>
      </c>
      <c r="AN35" s="15"/>
      <c r="AO35" s="15">
        <v>750</v>
      </c>
      <c r="AP35" s="17">
        <f t="shared" si="11"/>
        <v>1.5527950310559007</v>
      </c>
      <c r="AQ35" s="17">
        <f t="shared" si="12"/>
        <v>0.54985337243401755</v>
      </c>
      <c r="AR35" s="15">
        <v>71</v>
      </c>
      <c r="AS35" s="15">
        <v>0</v>
      </c>
      <c r="AT35" s="15">
        <v>0</v>
      </c>
      <c r="AU35" s="15">
        <v>0</v>
      </c>
      <c r="AV35" s="15"/>
      <c r="AW35" s="15"/>
      <c r="AX35" s="15">
        <v>0</v>
      </c>
      <c r="AY35" s="17">
        <f t="shared" si="13"/>
        <v>0</v>
      </c>
      <c r="AZ35" s="15">
        <v>0</v>
      </c>
      <c r="BA35" s="17">
        <f t="shared" si="14"/>
        <v>0</v>
      </c>
      <c r="BB35" s="15">
        <v>8</v>
      </c>
      <c r="BC35" s="19">
        <v>1</v>
      </c>
    </row>
    <row r="36" spans="1:55" x14ac:dyDescent="0.25">
      <c r="A36" s="14" t="s">
        <v>168</v>
      </c>
      <c r="B36" s="15" t="s">
        <v>157</v>
      </c>
      <c r="C36" s="15" t="s">
        <v>57</v>
      </c>
      <c r="D36" s="15">
        <v>13307</v>
      </c>
      <c r="E36" s="15">
        <v>44065</v>
      </c>
      <c r="F36" s="15">
        <v>200072726</v>
      </c>
      <c r="G36" s="15" t="s">
        <v>169</v>
      </c>
      <c r="H36" s="15">
        <v>44520</v>
      </c>
      <c r="I36" s="15" t="s">
        <v>168</v>
      </c>
      <c r="J36" s="15" t="s">
        <v>165</v>
      </c>
      <c r="K36" s="15">
        <v>1</v>
      </c>
      <c r="L36" s="15">
        <v>772</v>
      </c>
      <c r="M36" s="15">
        <v>5</v>
      </c>
      <c r="N36" s="15"/>
      <c r="O36" s="15">
        <v>1</v>
      </c>
      <c r="P36" s="15">
        <v>1</v>
      </c>
      <c r="Q36" s="15" t="s">
        <v>160</v>
      </c>
      <c r="R36" s="15">
        <v>75</v>
      </c>
      <c r="S36" s="16">
        <f t="shared" si="1"/>
        <v>9.7150259067357511E-2</v>
      </c>
      <c r="T36" s="15">
        <v>1518</v>
      </c>
      <c r="U36" s="15">
        <v>54</v>
      </c>
      <c r="V36" s="15">
        <v>0</v>
      </c>
      <c r="W36" s="15">
        <v>0</v>
      </c>
      <c r="X36" s="15">
        <v>0</v>
      </c>
      <c r="Y36" s="15">
        <v>0</v>
      </c>
      <c r="Z36" s="15">
        <v>0</v>
      </c>
      <c r="AA36" s="15">
        <v>0</v>
      </c>
      <c r="AB36" s="15">
        <f t="shared" si="2"/>
        <v>1518</v>
      </c>
      <c r="AC36" s="17">
        <f t="shared" si="3"/>
        <v>1.9663212435233162</v>
      </c>
      <c r="AD36" s="18">
        <f t="shared" si="4"/>
        <v>20.239999999999998</v>
      </c>
      <c r="AE36" s="15">
        <f t="shared" si="5"/>
        <v>54</v>
      </c>
      <c r="AF36" s="17">
        <f t="shared" si="6"/>
        <v>6.9948186528497409</v>
      </c>
      <c r="AG36" s="17">
        <f t="shared" si="7"/>
        <v>28.111111111111111</v>
      </c>
      <c r="AH36" s="17">
        <f t="shared" si="8"/>
        <v>14.055555555555555</v>
      </c>
      <c r="AI36" s="15">
        <v>2</v>
      </c>
      <c r="AJ36" s="15"/>
      <c r="AK36" s="17">
        <f t="shared" si="9"/>
        <v>0</v>
      </c>
      <c r="AL36" s="15">
        <v>29</v>
      </c>
      <c r="AM36" s="17">
        <f t="shared" si="10"/>
        <v>3.7564766839378239</v>
      </c>
      <c r="AN36" s="15"/>
      <c r="AO36" s="15">
        <v>563</v>
      </c>
      <c r="AP36" s="17">
        <f t="shared" si="11"/>
        <v>0.72927461139896377</v>
      </c>
      <c r="AQ36" s="17">
        <f t="shared" si="12"/>
        <v>0.37088274044795783</v>
      </c>
      <c r="AR36" s="15">
        <v>154</v>
      </c>
      <c r="AS36" s="15">
        <v>0</v>
      </c>
      <c r="AT36" s="15">
        <v>0</v>
      </c>
      <c r="AU36" s="15">
        <v>0</v>
      </c>
      <c r="AV36" s="15"/>
      <c r="AW36" s="15"/>
      <c r="AX36" s="15">
        <v>0</v>
      </c>
      <c r="AY36" s="17">
        <f t="shared" si="13"/>
        <v>0</v>
      </c>
      <c r="AZ36" s="15">
        <v>0</v>
      </c>
      <c r="BA36" s="17">
        <f t="shared" si="14"/>
        <v>0</v>
      </c>
      <c r="BB36" s="15">
        <v>7</v>
      </c>
      <c r="BC36" s="19">
        <v>1</v>
      </c>
    </row>
    <row r="37" spans="1:55" x14ac:dyDescent="0.25">
      <c r="A37" s="14" t="s">
        <v>170</v>
      </c>
      <c r="B37" s="15" t="s">
        <v>157</v>
      </c>
      <c r="C37" s="15" t="s">
        <v>57</v>
      </c>
      <c r="D37" s="15">
        <v>13315</v>
      </c>
      <c r="E37" s="15">
        <v>44075</v>
      </c>
      <c r="F37" s="15">
        <v>200072726</v>
      </c>
      <c r="G37" s="15" t="s">
        <v>171</v>
      </c>
      <c r="H37" s="15">
        <v>44520</v>
      </c>
      <c r="I37" s="15" t="s">
        <v>170</v>
      </c>
      <c r="J37" s="15" t="s">
        <v>165</v>
      </c>
      <c r="K37" s="15">
        <v>1</v>
      </c>
      <c r="L37" s="15">
        <v>1853</v>
      </c>
      <c r="M37" s="15">
        <v>10.5</v>
      </c>
      <c r="N37" s="15"/>
      <c r="O37" s="15">
        <v>2</v>
      </c>
      <c r="P37" s="15">
        <v>1</v>
      </c>
      <c r="Q37" s="15" t="s">
        <v>160</v>
      </c>
      <c r="R37" s="15">
        <v>179</v>
      </c>
      <c r="S37" s="16">
        <f t="shared" si="1"/>
        <v>9.6600107933081492E-2</v>
      </c>
      <c r="T37" s="15">
        <v>5015</v>
      </c>
      <c r="U37" s="15">
        <v>199</v>
      </c>
      <c r="V37" s="15">
        <v>9</v>
      </c>
      <c r="W37" s="15">
        <v>0</v>
      </c>
      <c r="X37" s="15">
        <v>254</v>
      </c>
      <c r="Y37" s="15">
        <v>8</v>
      </c>
      <c r="Z37" s="15">
        <v>0</v>
      </c>
      <c r="AA37" s="15">
        <v>0</v>
      </c>
      <c r="AB37" s="15">
        <f t="shared" si="2"/>
        <v>5278</v>
      </c>
      <c r="AC37" s="17">
        <f t="shared" si="3"/>
        <v>2.8483540205072857</v>
      </c>
      <c r="AD37" s="18">
        <f t="shared" si="4"/>
        <v>29.486033519553072</v>
      </c>
      <c r="AE37" s="15">
        <f t="shared" si="5"/>
        <v>207</v>
      </c>
      <c r="AF37" s="17">
        <f t="shared" si="6"/>
        <v>11.17107393416082</v>
      </c>
      <c r="AG37" s="17">
        <f t="shared" si="7"/>
        <v>25.497584541062803</v>
      </c>
      <c r="AH37" s="17">
        <f t="shared" si="8"/>
        <v>12.748792270531402</v>
      </c>
      <c r="AI37" s="15">
        <v>7</v>
      </c>
      <c r="AJ37" s="15"/>
      <c r="AK37" s="17">
        <f t="shared" si="9"/>
        <v>0</v>
      </c>
      <c r="AL37" s="15">
        <v>88</v>
      </c>
      <c r="AM37" s="17">
        <f t="shared" si="10"/>
        <v>4.7490555855369667</v>
      </c>
      <c r="AN37" s="15"/>
      <c r="AO37" s="15">
        <v>2900</v>
      </c>
      <c r="AP37" s="17">
        <f t="shared" si="11"/>
        <v>1.5650296815974096</v>
      </c>
      <c r="AQ37" s="17">
        <f t="shared" si="12"/>
        <v>0.5494505494505495</v>
      </c>
      <c r="AR37" s="15">
        <v>109</v>
      </c>
      <c r="AS37" s="15">
        <v>1</v>
      </c>
      <c r="AT37" s="15">
        <v>40</v>
      </c>
      <c r="AU37" s="15">
        <v>0</v>
      </c>
      <c r="AV37" s="15"/>
      <c r="AW37" s="15"/>
      <c r="AX37" s="15">
        <v>0</v>
      </c>
      <c r="AY37" s="17">
        <f t="shared" si="13"/>
        <v>0</v>
      </c>
      <c r="AZ37" s="15">
        <v>0</v>
      </c>
      <c r="BA37" s="17">
        <f t="shared" si="14"/>
        <v>0</v>
      </c>
      <c r="BB37" s="15">
        <v>9</v>
      </c>
      <c r="BC37" s="19">
        <v>1</v>
      </c>
    </row>
    <row r="38" spans="1:55" x14ac:dyDescent="0.25">
      <c r="A38" s="14" t="s">
        <v>172</v>
      </c>
      <c r="B38" s="15" t="s">
        <v>157</v>
      </c>
      <c r="C38" s="15" t="s">
        <v>57</v>
      </c>
      <c r="D38" s="15">
        <v>13198</v>
      </c>
      <c r="E38" s="15">
        <v>44076</v>
      </c>
      <c r="F38" s="15">
        <v>200072726</v>
      </c>
      <c r="G38" s="15" t="s">
        <v>173</v>
      </c>
      <c r="H38" s="15">
        <v>44170</v>
      </c>
      <c r="I38" s="15" t="s">
        <v>172</v>
      </c>
      <c r="J38" s="15" t="s">
        <v>159</v>
      </c>
      <c r="K38" s="15">
        <v>1</v>
      </c>
      <c r="L38" s="15">
        <v>1342</v>
      </c>
      <c r="M38" s="15">
        <v>8</v>
      </c>
      <c r="N38" s="15">
        <v>10</v>
      </c>
      <c r="O38" s="15">
        <v>1</v>
      </c>
      <c r="P38" s="15">
        <v>1</v>
      </c>
      <c r="Q38" s="15" t="s">
        <v>160</v>
      </c>
      <c r="R38" s="15">
        <v>130</v>
      </c>
      <c r="S38" s="16">
        <f t="shared" si="1"/>
        <v>9.6870342771982115E-2</v>
      </c>
      <c r="T38" s="15">
        <v>3123</v>
      </c>
      <c r="U38" s="15">
        <v>290</v>
      </c>
      <c r="V38" s="15">
        <v>198</v>
      </c>
      <c r="W38" s="15">
        <v>4</v>
      </c>
      <c r="X38" s="15">
        <v>127</v>
      </c>
      <c r="Y38" s="15">
        <v>10</v>
      </c>
      <c r="Z38" s="15">
        <v>0</v>
      </c>
      <c r="AA38" s="15">
        <v>0</v>
      </c>
      <c r="AB38" s="15">
        <f t="shared" si="2"/>
        <v>3448</v>
      </c>
      <c r="AC38" s="17">
        <f t="shared" si="3"/>
        <v>2.5692995529061102</v>
      </c>
      <c r="AD38" s="18">
        <f t="shared" si="4"/>
        <v>26.523076923076925</v>
      </c>
      <c r="AE38" s="15">
        <f t="shared" si="5"/>
        <v>304</v>
      </c>
      <c r="AF38" s="17">
        <f t="shared" si="6"/>
        <v>22.652757078986586</v>
      </c>
      <c r="AG38" s="17">
        <f t="shared" si="7"/>
        <v>11.342105263157896</v>
      </c>
      <c r="AH38" s="17">
        <f t="shared" si="8"/>
        <v>5.6710526315789478</v>
      </c>
      <c r="AI38" s="15">
        <v>9</v>
      </c>
      <c r="AJ38" s="15"/>
      <c r="AK38" s="17">
        <f t="shared" si="9"/>
        <v>0</v>
      </c>
      <c r="AL38" s="15">
        <v>181</v>
      </c>
      <c r="AM38" s="17">
        <f t="shared" si="10"/>
        <v>13.487332339791356</v>
      </c>
      <c r="AN38" s="15"/>
      <c r="AO38" s="15">
        <v>4063</v>
      </c>
      <c r="AP38" s="17">
        <f t="shared" si="11"/>
        <v>3.0275707898658717</v>
      </c>
      <c r="AQ38" s="17">
        <f t="shared" si="12"/>
        <v>1.1783642691415313</v>
      </c>
      <c r="AR38" s="15">
        <v>1250</v>
      </c>
      <c r="AS38" s="15">
        <v>1</v>
      </c>
      <c r="AT38" s="15">
        <v>61</v>
      </c>
      <c r="AU38" s="15">
        <v>0</v>
      </c>
      <c r="AV38" s="15"/>
      <c r="AW38" s="15"/>
      <c r="AX38" s="15">
        <v>0</v>
      </c>
      <c r="AY38" s="17">
        <f t="shared" si="13"/>
        <v>0</v>
      </c>
      <c r="AZ38" s="37">
        <v>0.6</v>
      </c>
      <c r="BA38" s="17">
        <f t="shared" si="14"/>
        <v>0.89418777943368111</v>
      </c>
      <c r="BB38" s="15">
        <v>16</v>
      </c>
      <c r="BC38" s="19">
        <v>1</v>
      </c>
    </row>
    <row r="39" spans="1:55" x14ac:dyDescent="0.25">
      <c r="A39" s="14" t="s">
        <v>174</v>
      </c>
      <c r="B39" s="15" t="s">
        <v>157</v>
      </c>
      <c r="C39" s="15" t="s">
        <v>57</v>
      </c>
      <c r="D39" s="15">
        <v>13318</v>
      </c>
      <c r="E39" s="15">
        <v>44078</v>
      </c>
      <c r="F39" s="15">
        <v>200072726</v>
      </c>
      <c r="G39" s="15" t="s">
        <v>175</v>
      </c>
      <c r="H39" s="15">
        <v>44670</v>
      </c>
      <c r="I39" s="15" t="s">
        <v>174</v>
      </c>
      <c r="J39" s="15" t="s">
        <v>165</v>
      </c>
      <c r="K39" s="15">
        <v>1</v>
      </c>
      <c r="L39" s="15">
        <v>351</v>
      </c>
      <c r="M39" s="15">
        <v>7</v>
      </c>
      <c r="N39" s="15"/>
      <c r="O39" s="15">
        <v>1</v>
      </c>
      <c r="P39" s="15">
        <v>1</v>
      </c>
      <c r="Q39" s="15" t="s">
        <v>160</v>
      </c>
      <c r="R39" s="15">
        <v>107</v>
      </c>
      <c r="S39" s="16">
        <f t="shared" si="1"/>
        <v>0.30484330484330485</v>
      </c>
      <c r="T39" s="15">
        <v>947</v>
      </c>
      <c r="U39" s="15">
        <v>43</v>
      </c>
      <c r="V39" s="15">
        <v>0</v>
      </c>
      <c r="W39" s="15">
        <v>0</v>
      </c>
      <c r="X39" s="15">
        <v>0</v>
      </c>
      <c r="Y39" s="15">
        <v>0</v>
      </c>
      <c r="Z39" s="15">
        <v>0</v>
      </c>
      <c r="AA39" s="15">
        <v>0</v>
      </c>
      <c r="AB39" s="15">
        <f t="shared" si="2"/>
        <v>947</v>
      </c>
      <c r="AC39" s="17">
        <f t="shared" si="3"/>
        <v>2.6980056980056979</v>
      </c>
      <c r="AD39" s="18">
        <f t="shared" si="4"/>
        <v>8.8504672897196262</v>
      </c>
      <c r="AE39" s="15">
        <f t="shared" si="5"/>
        <v>43</v>
      </c>
      <c r="AF39" s="17">
        <f t="shared" si="6"/>
        <v>12.250712250712251</v>
      </c>
      <c r="AG39" s="17">
        <f t="shared" si="7"/>
        <v>22.023255813953487</v>
      </c>
      <c r="AH39" s="17">
        <f t="shared" si="8"/>
        <v>11.011627906976743</v>
      </c>
      <c r="AI39" s="15">
        <v>0</v>
      </c>
      <c r="AJ39" s="15"/>
      <c r="AK39" s="17">
        <f t="shared" si="9"/>
        <v>0</v>
      </c>
      <c r="AL39" s="15">
        <v>20</v>
      </c>
      <c r="AM39" s="17">
        <f t="shared" si="10"/>
        <v>5.6980056980056979</v>
      </c>
      <c r="AN39" s="15"/>
      <c r="AO39" s="15">
        <v>520</v>
      </c>
      <c r="AP39" s="17">
        <f t="shared" si="11"/>
        <v>1.4814814814814814</v>
      </c>
      <c r="AQ39" s="17">
        <f t="shared" si="12"/>
        <v>0.54910242872228088</v>
      </c>
      <c r="AR39" s="15">
        <v>76</v>
      </c>
      <c r="AS39" s="15">
        <v>0</v>
      </c>
      <c r="AT39" s="15">
        <v>0</v>
      </c>
      <c r="AU39" s="15">
        <v>0</v>
      </c>
      <c r="AV39" s="15"/>
      <c r="AW39" s="15"/>
      <c r="AX39" s="15">
        <v>0</v>
      </c>
      <c r="AY39" s="17">
        <f t="shared" si="13"/>
        <v>0</v>
      </c>
      <c r="AZ39" s="15">
        <v>0</v>
      </c>
      <c r="BA39" s="17">
        <f t="shared" si="14"/>
        <v>0</v>
      </c>
      <c r="BB39" s="15">
        <v>4</v>
      </c>
      <c r="BC39" s="19">
        <v>1</v>
      </c>
    </row>
    <row r="40" spans="1:55" x14ac:dyDescent="0.25">
      <c r="A40" s="14" t="s">
        <v>176</v>
      </c>
      <c r="B40" s="15" t="s">
        <v>157</v>
      </c>
      <c r="C40" s="15" t="s">
        <v>57</v>
      </c>
      <c r="D40" s="15">
        <v>13306</v>
      </c>
      <c r="E40" s="15">
        <v>44031</v>
      </c>
      <c r="F40" s="15">
        <v>200072726</v>
      </c>
      <c r="G40" s="15" t="s">
        <v>177</v>
      </c>
      <c r="H40" s="15">
        <v>44670</v>
      </c>
      <c r="I40" s="15" t="s">
        <v>176</v>
      </c>
      <c r="J40" s="15" t="s">
        <v>159</v>
      </c>
      <c r="K40" s="15">
        <v>1</v>
      </c>
      <c r="L40" s="15">
        <v>816</v>
      </c>
      <c r="M40" s="15">
        <v>4.8</v>
      </c>
      <c r="N40" s="15"/>
      <c r="O40" s="15">
        <v>1</v>
      </c>
      <c r="P40" s="15">
        <v>1</v>
      </c>
      <c r="Q40" s="15" t="s">
        <v>160</v>
      </c>
      <c r="R40" s="15">
        <v>70</v>
      </c>
      <c r="S40" s="16">
        <f t="shared" si="1"/>
        <v>8.5784313725490197E-2</v>
      </c>
      <c r="T40" s="15">
        <v>1415</v>
      </c>
      <c r="U40" s="15">
        <v>79</v>
      </c>
      <c r="V40" s="15">
        <v>0</v>
      </c>
      <c r="W40" s="15">
        <v>0</v>
      </c>
      <c r="X40" s="15">
        <v>0</v>
      </c>
      <c r="Y40" s="15">
        <v>0</v>
      </c>
      <c r="Z40" s="15">
        <v>0</v>
      </c>
      <c r="AA40" s="15">
        <v>0</v>
      </c>
      <c r="AB40" s="15">
        <f t="shared" si="2"/>
        <v>1415</v>
      </c>
      <c r="AC40" s="17">
        <f t="shared" si="3"/>
        <v>1.7340686274509804</v>
      </c>
      <c r="AD40" s="18">
        <f t="shared" si="4"/>
        <v>20.214285714285715</v>
      </c>
      <c r="AE40" s="15">
        <f t="shared" si="5"/>
        <v>79</v>
      </c>
      <c r="AF40" s="17">
        <f t="shared" si="6"/>
        <v>9.6813725490196081</v>
      </c>
      <c r="AG40" s="17">
        <f t="shared" si="7"/>
        <v>17.911392405063292</v>
      </c>
      <c r="AH40" s="17">
        <f t="shared" si="8"/>
        <v>8.9556962025316462</v>
      </c>
      <c r="AI40" s="15">
        <v>3</v>
      </c>
      <c r="AJ40" s="15"/>
      <c r="AK40" s="17">
        <f t="shared" si="9"/>
        <v>0</v>
      </c>
      <c r="AL40" s="15">
        <v>40</v>
      </c>
      <c r="AM40" s="17">
        <f t="shared" si="10"/>
        <v>4.9019607843137258</v>
      </c>
      <c r="AN40" s="15"/>
      <c r="AO40" s="15">
        <v>1199</v>
      </c>
      <c r="AP40" s="17">
        <f t="shared" si="11"/>
        <v>1.4693627450980393</v>
      </c>
      <c r="AQ40" s="17">
        <f t="shared" si="12"/>
        <v>0.84734982332155473</v>
      </c>
      <c r="AR40" s="15">
        <v>131</v>
      </c>
      <c r="AS40" s="15">
        <v>0</v>
      </c>
      <c r="AT40" s="15">
        <v>0</v>
      </c>
      <c r="AU40" s="15">
        <v>0</v>
      </c>
      <c r="AV40" s="15"/>
      <c r="AW40" s="15"/>
      <c r="AX40" s="15">
        <v>0</v>
      </c>
      <c r="AY40" s="17">
        <f t="shared" si="13"/>
        <v>0</v>
      </c>
      <c r="AZ40" s="15">
        <v>0</v>
      </c>
      <c r="BA40" s="17">
        <f t="shared" si="14"/>
        <v>0</v>
      </c>
      <c r="BB40" s="15">
        <v>13</v>
      </c>
      <c r="BC40" s="19">
        <v>1</v>
      </c>
    </row>
    <row r="41" spans="1:55" x14ac:dyDescent="0.25">
      <c r="A41" s="14" t="s">
        <v>178</v>
      </c>
      <c r="B41" s="15" t="s">
        <v>157</v>
      </c>
      <c r="C41" s="15" t="s">
        <v>57</v>
      </c>
      <c r="D41" s="15">
        <v>13304</v>
      </c>
      <c r="E41" s="15">
        <v>44095</v>
      </c>
      <c r="F41" s="15">
        <v>200072726</v>
      </c>
      <c r="G41" s="15" t="s">
        <v>179</v>
      </c>
      <c r="H41" s="15">
        <v>44520</v>
      </c>
      <c r="I41" s="15" t="s">
        <v>178</v>
      </c>
      <c r="J41" s="15" t="s">
        <v>165</v>
      </c>
      <c r="K41" s="15">
        <v>1</v>
      </c>
      <c r="L41" s="15">
        <v>1512</v>
      </c>
      <c r="M41" s="15">
        <v>5.5</v>
      </c>
      <c r="N41" s="15"/>
      <c r="O41" s="15">
        <v>1</v>
      </c>
      <c r="P41" s="15">
        <v>1</v>
      </c>
      <c r="Q41" s="15" t="s">
        <v>160</v>
      </c>
      <c r="R41" s="15">
        <v>94</v>
      </c>
      <c r="S41" s="16">
        <f t="shared" si="1"/>
        <v>6.2169312169312166E-2</v>
      </c>
      <c r="T41" s="15">
        <v>2886</v>
      </c>
      <c r="U41" s="15">
        <v>124</v>
      </c>
      <c r="V41" s="15">
        <v>0</v>
      </c>
      <c r="W41" s="15">
        <v>0</v>
      </c>
      <c r="X41" s="15">
        <v>0</v>
      </c>
      <c r="Y41" s="15">
        <v>0</v>
      </c>
      <c r="Z41" s="15">
        <v>0</v>
      </c>
      <c r="AA41" s="15">
        <v>0</v>
      </c>
      <c r="AB41" s="15">
        <f t="shared" si="2"/>
        <v>2886</v>
      </c>
      <c r="AC41" s="17">
        <f t="shared" si="3"/>
        <v>1.9087301587301588</v>
      </c>
      <c r="AD41" s="18">
        <f t="shared" si="4"/>
        <v>30.702127659574469</v>
      </c>
      <c r="AE41" s="15">
        <f t="shared" si="5"/>
        <v>124</v>
      </c>
      <c r="AF41" s="17">
        <f t="shared" si="6"/>
        <v>8.2010582010582009</v>
      </c>
      <c r="AG41" s="17">
        <f t="shared" si="7"/>
        <v>23.274193548387096</v>
      </c>
      <c r="AH41" s="17">
        <f t="shared" si="8"/>
        <v>11.637096774193548</v>
      </c>
      <c r="AI41" s="15">
        <v>7</v>
      </c>
      <c r="AJ41" s="15"/>
      <c r="AK41" s="17">
        <f t="shared" si="9"/>
        <v>0</v>
      </c>
      <c r="AL41" s="15">
        <v>60</v>
      </c>
      <c r="AM41" s="17">
        <f t="shared" si="10"/>
        <v>3.9682539682539684</v>
      </c>
      <c r="AN41" s="15"/>
      <c r="AO41" s="15">
        <v>2143</v>
      </c>
      <c r="AP41" s="17">
        <f t="shared" si="11"/>
        <v>1.4173280423280423</v>
      </c>
      <c r="AQ41" s="17">
        <f t="shared" si="12"/>
        <v>0.7425502425502426</v>
      </c>
      <c r="AR41" s="15">
        <v>245</v>
      </c>
      <c r="AS41" s="15">
        <v>0</v>
      </c>
      <c r="AT41" s="15">
        <v>0</v>
      </c>
      <c r="AU41" s="15">
        <v>0</v>
      </c>
      <c r="AV41" s="15"/>
      <c r="AW41" s="15"/>
      <c r="AX41" s="15">
        <v>0</v>
      </c>
      <c r="AY41" s="17">
        <f t="shared" si="13"/>
        <v>0</v>
      </c>
      <c r="AZ41" s="15">
        <v>0</v>
      </c>
      <c r="BA41" s="17">
        <f t="shared" si="14"/>
        <v>0</v>
      </c>
      <c r="BB41" s="15">
        <v>12</v>
      </c>
      <c r="BC41" s="19">
        <v>1</v>
      </c>
    </row>
    <row r="42" spans="1:55" x14ac:dyDescent="0.25">
      <c r="A42" s="14" t="s">
        <v>180</v>
      </c>
      <c r="B42" s="15" t="s">
        <v>157</v>
      </c>
      <c r="C42" s="15" t="s">
        <v>57</v>
      </c>
      <c r="D42" s="15">
        <v>13317</v>
      </c>
      <c r="E42" s="15">
        <v>44085</v>
      </c>
      <c r="F42" s="15">
        <v>200072726</v>
      </c>
      <c r="G42" s="15" t="s">
        <v>181</v>
      </c>
      <c r="H42" s="15">
        <v>44110</v>
      </c>
      <c r="I42" s="15" t="s">
        <v>180</v>
      </c>
      <c r="J42" s="15" t="s">
        <v>165</v>
      </c>
      <c r="K42" s="15">
        <v>1</v>
      </c>
      <c r="L42" s="15">
        <v>1020</v>
      </c>
      <c r="M42" s="15">
        <v>7</v>
      </c>
      <c r="N42" s="15"/>
      <c r="O42" s="15">
        <v>1</v>
      </c>
      <c r="P42" s="15">
        <v>1</v>
      </c>
      <c r="Q42" s="15" t="s">
        <v>160</v>
      </c>
      <c r="R42" s="15">
        <v>119</v>
      </c>
      <c r="S42" s="16">
        <f t="shared" si="1"/>
        <v>0.11666666666666667</v>
      </c>
      <c r="T42" s="15">
        <v>2268</v>
      </c>
      <c r="U42" s="15">
        <v>56</v>
      </c>
      <c r="V42" s="15">
        <v>21</v>
      </c>
      <c r="W42" s="15">
        <v>0</v>
      </c>
      <c r="X42" s="15">
        <v>0</v>
      </c>
      <c r="Y42" s="15">
        <v>0</v>
      </c>
      <c r="Z42" s="15">
        <v>0</v>
      </c>
      <c r="AA42" s="15">
        <v>0</v>
      </c>
      <c r="AB42" s="15">
        <f t="shared" si="2"/>
        <v>2289</v>
      </c>
      <c r="AC42" s="17">
        <f t="shared" si="3"/>
        <v>2.2441176470588236</v>
      </c>
      <c r="AD42" s="18">
        <f t="shared" si="4"/>
        <v>19.235294117647058</v>
      </c>
      <c r="AE42" s="15">
        <f t="shared" si="5"/>
        <v>56</v>
      </c>
      <c r="AF42" s="17">
        <f t="shared" si="6"/>
        <v>5.4901960784313726</v>
      </c>
      <c r="AG42" s="17">
        <f t="shared" si="7"/>
        <v>40.875</v>
      </c>
      <c r="AH42" s="17">
        <f t="shared" si="8"/>
        <v>20.4375</v>
      </c>
      <c r="AI42" s="15">
        <v>0</v>
      </c>
      <c r="AJ42" s="15"/>
      <c r="AK42" s="17">
        <f t="shared" si="9"/>
        <v>0</v>
      </c>
      <c r="AL42" s="15">
        <v>57</v>
      </c>
      <c r="AM42" s="17">
        <f t="shared" si="10"/>
        <v>5.5882352941176467</v>
      </c>
      <c r="AN42" s="15"/>
      <c r="AO42" s="15">
        <v>927</v>
      </c>
      <c r="AP42" s="17">
        <f t="shared" si="11"/>
        <v>0.9088235294117647</v>
      </c>
      <c r="AQ42" s="17">
        <f t="shared" si="12"/>
        <v>0.40498034076015726</v>
      </c>
      <c r="AR42" s="15">
        <v>79</v>
      </c>
      <c r="AS42" s="15">
        <v>0</v>
      </c>
      <c r="AT42" s="15">
        <v>0</v>
      </c>
      <c r="AU42" s="15">
        <v>0</v>
      </c>
      <c r="AV42" s="15"/>
      <c r="AW42" s="15"/>
      <c r="AX42" s="15">
        <v>0</v>
      </c>
      <c r="AY42" s="17">
        <f t="shared" si="13"/>
        <v>0</v>
      </c>
      <c r="AZ42" s="15">
        <v>0</v>
      </c>
      <c r="BA42" s="17">
        <f t="shared" si="14"/>
        <v>0</v>
      </c>
      <c r="BB42" s="15">
        <v>7</v>
      </c>
      <c r="BC42" s="19">
        <v>1</v>
      </c>
    </row>
    <row r="43" spans="1:55" x14ac:dyDescent="0.25">
      <c r="A43" s="14" t="s">
        <v>182</v>
      </c>
      <c r="B43" s="15" t="s">
        <v>157</v>
      </c>
      <c r="C43" s="15" t="s">
        <v>57</v>
      </c>
      <c r="D43" s="15">
        <v>13196</v>
      </c>
      <c r="E43" s="15">
        <v>44086</v>
      </c>
      <c r="F43" s="15">
        <v>200072726</v>
      </c>
      <c r="G43" s="15" t="s">
        <v>183</v>
      </c>
      <c r="H43" s="15">
        <v>44590</v>
      </c>
      <c r="I43" s="15" t="s">
        <v>182</v>
      </c>
      <c r="J43" s="15" t="s">
        <v>159</v>
      </c>
      <c r="K43" s="15">
        <v>1</v>
      </c>
      <c r="L43" s="15">
        <v>1035</v>
      </c>
      <c r="M43" s="15">
        <v>6</v>
      </c>
      <c r="N43" s="15">
        <v>16</v>
      </c>
      <c r="O43" s="15">
        <v>1</v>
      </c>
      <c r="P43" s="15">
        <v>1</v>
      </c>
      <c r="Q43" s="15" t="s">
        <v>160</v>
      </c>
      <c r="R43" s="15">
        <v>96</v>
      </c>
      <c r="S43" s="16">
        <f t="shared" si="1"/>
        <v>9.2753623188405798E-2</v>
      </c>
      <c r="T43" s="15">
        <v>1472</v>
      </c>
      <c r="U43" s="15">
        <v>246</v>
      </c>
      <c r="V43" s="15">
        <v>142</v>
      </c>
      <c r="W43" s="15">
        <v>3</v>
      </c>
      <c r="X43" s="15">
        <v>93</v>
      </c>
      <c r="Y43" s="15">
        <v>7</v>
      </c>
      <c r="Z43" s="15">
        <v>0</v>
      </c>
      <c r="AA43" s="15">
        <v>0</v>
      </c>
      <c r="AB43" s="15">
        <f t="shared" si="2"/>
        <v>1707</v>
      </c>
      <c r="AC43" s="17">
        <f t="shared" si="3"/>
        <v>1.6492753623188405</v>
      </c>
      <c r="AD43" s="18">
        <f t="shared" si="4"/>
        <v>17.78125</v>
      </c>
      <c r="AE43" s="15">
        <f t="shared" si="5"/>
        <v>256</v>
      </c>
      <c r="AF43" s="17">
        <f t="shared" si="6"/>
        <v>24.734299516908212</v>
      </c>
      <c r="AG43" s="17">
        <f t="shared" si="7"/>
        <v>6.66796875</v>
      </c>
      <c r="AH43" s="17">
        <f t="shared" si="8"/>
        <v>3.333984375</v>
      </c>
      <c r="AI43" s="15">
        <v>9</v>
      </c>
      <c r="AJ43" s="15"/>
      <c r="AK43" s="17">
        <f t="shared" si="9"/>
        <v>0</v>
      </c>
      <c r="AL43" s="15">
        <v>117</v>
      </c>
      <c r="AM43" s="17">
        <f t="shared" si="10"/>
        <v>11.304347826086957</v>
      </c>
      <c r="AN43" s="15"/>
      <c r="AO43" s="15">
        <v>2898</v>
      </c>
      <c r="AP43" s="17">
        <f t="shared" si="11"/>
        <v>2.8</v>
      </c>
      <c r="AQ43" s="17">
        <f t="shared" si="12"/>
        <v>1.6977152899824253</v>
      </c>
      <c r="AR43" s="15">
        <v>1190</v>
      </c>
      <c r="AS43" s="15">
        <v>1</v>
      </c>
      <c r="AT43" s="15">
        <v>89</v>
      </c>
      <c r="AU43" s="15">
        <v>0</v>
      </c>
      <c r="AV43" s="15"/>
      <c r="AW43" s="15"/>
      <c r="AX43" s="15">
        <v>0</v>
      </c>
      <c r="AY43" s="17">
        <f t="shared" si="13"/>
        <v>0</v>
      </c>
      <c r="AZ43" s="37">
        <v>0.48</v>
      </c>
      <c r="BA43" s="17">
        <f t="shared" si="14"/>
        <v>0.92753623188405798</v>
      </c>
      <c r="BB43" s="15">
        <v>7</v>
      </c>
      <c r="BC43" s="19">
        <v>1</v>
      </c>
    </row>
    <row r="44" spans="1:55" x14ac:dyDescent="0.25">
      <c r="A44" s="14" t="s">
        <v>184</v>
      </c>
      <c r="B44" s="15" t="s">
        <v>157</v>
      </c>
      <c r="C44" s="15" t="s">
        <v>57</v>
      </c>
      <c r="D44" s="15">
        <v>13200</v>
      </c>
      <c r="E44" s="15">
        <v>44091</v>
      </c>
      <c r="F44" s="15">
        <v>200072726</v>
      </c>
      <c r="G44" s="15" t="s">
        <v>185</v>
      </c>
      <c r="H44" s="15">
        <v>44170</v>
      </c>
      <c r="I44" s="15" t="s">
        <v>184</v>
      </c>
      <c r="J44" s="15" t="s">
        <v>159</v>
      </c>
      <c r="K44" s="15">
        <v>1</v>
      </c>
      <c r="L44" s="15">
        <v>1499</v>
      </c>
      <c r="M44" s="15">
        <v>11</v>
      </c>
      <c r="N44" s="15">
        <v>20</v>
      </c>
      <c r="O44" s="15">
        <v>1</v>
      </c>
      <c r="P44" s="15">
        <v>1</v>
      </c>
      <c r="Q44" s="15" t="s">
        <v>160</v>
      </c>
      <c r="R44" s="15">
        <v>162</v>
      </c>
      <c r="S44" s="16">
        <f t="shared" si="1"/>
        <v>0.10807204803202135</v>
      </c>
      <c r="T44" s="15">
        <v>3529</v>
      </c>
      <c r="U44" s="15">
        <v>324</v>
      </c>
      <c r="V44" s="15">
        <v>162</v>
      </c>
      <c r="W44" s="15">
        <v>5</v>
      </c>
      <c r="X44" s="15">
        <v>132</v>
      </c>
      <c r="Y44" s="15">
        <v>11</v>
      </c>
      <c r="Z44" s="15">
        <v>0</v>
      </c>
      <c r="AA44" s="15">
        <v>0</v>
      </c>
      <c r="AB44" s="15">
        <f t="shared" si="2"/>
        <v>3823</v>
      </c>
      <c r="AC44" s="17">
        <f t="shared" si="3"/>
        <v>2.5503669112741827</v>
      </c>
      <c r="AD44" s="18">
        <f t="shared" si="4"/>
        <v>23.598765432098766</v>
      </c>
      <c r="AE44" s="15">
        <f t="shared" si="5"/>
        <v>340</v>
      </c>
      <c r="AF44" s="17">
        <f t="shared" si="6"/>
        <v>22.681787858572381</v>
      </c>
      <c r="AG44" s="17">
        <f t="shared" si="7"/>
        <v>11.244117647058824</v>
      </c>
      <c r="AH44" s="17">
        <f t="shared" si="8"/>
        <v>5.6220588235294118</v>
      </c>
      <c r="AI44" s="15">
        <v>12</v>
      </c>
      <c r="AJ44" s="15"/>
      <c r="AK44" s="17">
        <f t="shared" si="9"/>
        <v>0</v>
      </c>
      <c r="AL44" s="15">
        <v>306</v>
      </c>
      <c r="AM44" s="17">
        <f t="shared" si="10"/>
        <v>20.413609072715143</v>
      </c>
      <c r="AN44" s="15"/>
      <c r="AO44" s="15">
        <v>11163</v>
      </c>
      <c r="AP44" s="17">
        <f t="shared" si="11"/>
        <v>7.4469646430953969</v>
      </c>
      <c r="AQ44" s="17">
        <f t="shared" si="12"/>
        <v>2.9199581480512689</v>
      </c>
      <c r="AR44" s="15">
        <v>3423</v>
      </c>
      <c r="AS44" s="15">
        <v>19</v>
      </c>
      <c r="AT44" s="15">
        <v>382</v>
      </c>
      <c r="AU44" s="15">
        <v>0</v>
      </c>
      <c r="AV44" s="15"/>
      <c r="AW44" s="15"/>
      <c r="AX44" s="15">
        <v>0</v>
      </c>
      <c r="AY44" s="17">
        <f t="shared" si="13"/>
        <v>0</v>
      </c>
      <c r="AZ44" s="37">
        <v>0.6</v>
      </c>
      <c r="BA44" s="17">
        <f t="shared" si="14"/>
        <v>0.80053368912608402</v>
      </c>
      <c r="BB44" s="15">
        <v>13</v>
      </c>
      <c r="BC44" s="19">
        <v>1</v>
      </c>
    </row>
    <row r="45" spans="1:55" x14ac:dyDescent="0.25">
      <c r="A45" s="14" t="s">
        <v>186</v>
      </c>
      <c r="B45" s="15" t="s">
        <v>157</v>
      </c>
      <c r="C45" s="15" t="s">
        <v>57</v>
      </c>
      <c r="D45" s="15">
        <v>13316</v>
      </c>
      <c r="E45" s="15">
        <v>44099</v>
      </c>
      <c r="F45" s="15">
        <v>200072726</v>
      </c>
      <c r="G45" s="15" t="s">
        <v>187</v>
      </c>
      <c r="H45" s="15">
        <v>44520</v>
      </c>
      <c r="I45" s="15" t="s">
        <v>186</v>
      </c>
      <c r="J45" s="15" t="s">
        <v>165</v>
      </c>
      <c r="K45" s="15">
        <v>1</v>
      </c>
      <c r="L45" s="15">
        <v>1960</v>
      </c>
      <c r="M45" s="15">
        <v>11</v>
      </c>
      <c r="N45" s="15"/>
      <c r="O45" s="15">
        <v>1</v>
      </c>
      <c r="P45" s="15">
        <v>1</v>
      </c>
      <c r="Q45" s="15" t="s">
        <v>160</v>
      </c>
      <c r="R45" s="15">
        <v>137</v>
      </c>
      <c r="S45" s="16">
        <f t="shared" si="1"/>
        <v>6.9897959183673475E-2</v>
      </c>
      <c r="T45" s="15">
        <v>5648</v>
      </c>
      <c r="U45" s="15">
        <v>275</v>
      </c>
      <c r="V45" s="15">
        <v>154</v>
      </c>
      <c r="W45" s="15">
        <v>0</v>
      </c>
      <c r="X45" s="15">
        <v>542</v>
      </c>
      <c r="Y45" s="15">
        <v>24</v>
      </c>
      <c r="Z45" s="15">
        <v>0</v>
      </c>
      <c r="AA45" s="15">
        <v>0</v>
      </c>
      <c r="AB45" s="15">
        <f t="shared" si="2"/>
        <v>6344</v>
      </c>
      <c r="AC45" s="17">
        <f t="shared" si="3"/>
        <v>3.2367346938775512</v>
      </c>
      <c r="AD45" s="18">
        <f t="shared" si="4"/>
        <v>46.306569343065696</v>
      </c>
      <c r="AE45" s="15">
        <f t="shared" si="5"/>
        <v>299</v>
      </c>
      <c r="AF45" s="17">
        <f t="shared" si="6"/>
        <v>15.255102040816327</v>
      </c>
      <c r="AG45" s="17">
        <f t="shared" si="7"/>
        <v>21.217391304347824</v>
      </c>
      <c r="AH45" s="17">
        <f t="shared" si="8"/>
        <v>10.608695652173912</v>
      </c>
      <c r="AI45" s="15">
        <v>8</v>
      </c>
      <c r="AJ45" s="15"/>
      <c r="AK45" s="17">
        <f t="shared" si="9"/>
        <v>0</v>
      </c>
      <c r="AL45" s="15">
        <v>136</v>
      </c>
      <c r="AM45" s="17">
        <f t="shared" si="10"/>
        <v>6.9387755102040813</v>
      </c>
      <c r="AN45" s="15"/>
      <c r="AO45" s="15">
        <v>5066</v>
      </c>
      <c r="AP45" s="17">
        <f t="shared" si="11"/>
        <v>2.5846938775510204</v>
      </c>
      <c r="AQ45" s="17">
        <f t="shared" si="12"/>
        <v>0.79854981084489285</v>
      </c>
      <c r="AR45" s="15">
        <v>351</v>
      </c>
      <c r="AS45" s="15">
        <v>0</v>
      </c>
      <c r="AT45" s="15">
        <v>21</v>
      </c>
      <c r="AU45" s="15">
        <v>0</v>
      </c>
      <c r="AV45" s="15"/>
      <c r="AW45" s="15"/>
      <c r="AX45" s="15">
        <v>0</v>
      </c>
      <c r="AY45" s="17">
        <f t="shared" si="13"/>
        <v>0</v>
      </c>
      <c r="AZ45" s="15">
        <v>0</v>
      </c>
      <c r="BA45" s="17">
        <f t="shared" si="14"/>
        <v>0</v>
      </c>
      <c r="BB45" s="15">
        <v>8</v>
      </c>
      <c r="BC45" s="19">
        <v>1</v>
      </c>
    </row>
    <row r="46" spans="1:55" x14ac:dyDescent="0.25">
      <c r="A46" s="14" t="s">
        <v>188</v>
      </c>
      <c r="B46" s="15" t="s">
        <v>157</v>
      </c>
      <c r="C46" s="15" t="s">
        <v>57</v>
      </c>
      <c r="D46" s="15">
        <v>13197</v>
      </c>
      <c r="E46" s="15">
        <v>44105</v>
      </c>
      <c r="F46" s="15">
        <v>200072726</v>
      </c>
      <c r="G46" s="15" t="s">
        <v>189</v>
      </c>
      <c r="H46" s="15">
        <v>44590</v>
      </c>
      <c r="I46" s="15" t="s">
        <v>188</v>
      </c>
      <c r="J46" s="15" t="s">
        <v>159</v>
      </c>
      <c r="K46" s="15">
        <v>1</v>
      </c>
      <c r="L46" s="15">
        <v>384</v>
      </c>
      <c r="M46" s="15">
        <v>3</v>
      </c>
      <c r="N46" s="15">
        <v>7</v>
      </c>
      <c r="O46" s="15">
        <v>1</v>
      </c>
      <c r="P46" s="15">
        <v>0</v>
      </c>
      <c r="Q46" s="15" t="s">
        <v>160</v>
      </c>
      <c r="R46" s="15">
        <v>70</v>
      </c>
      <c r="S46" s="16">
        <f t="shared" si="1"/>
        <v>0.18229166666666666</v>
      </c>
      <c r="T46" s="15">
        <v>1739</v>
      </c>
      <c r="U46" s="15">
        <v>153</v>
      </c>
      <c r="V46" s="15">
        <v>73</v>
      </c>
      <c r="W46" s="15">
        <v>3</v>
      </c>
      <c r="X46" s="15">
        <v>29</v>
      </c>
      <c r="Y46" s="15">
        <v>6</v>
      </c>
      <c r="Z46" s="15">
        <v>0</v>
      </c>
      <c r="AA46" s="15">
        <v>0</v>
      </c>
      <c r="AB46" s="15">
        <f t="shared" si="2"/>
        <v>1841</v>
      </c>
      <c r="AC46" s="17">
        <f t="shared" si="3"/>
        <v>4.794270833333333</v>
      </c>
      <c r="AD46" s="18">
        <f t="shared" si="4"/>
        <v>26.3</v>
      </c>
      <c r="AE46" s="15">
        <f t="shared" si="5"/>
        <v>162</v>
      </c>
      <c r="AF46" s="17">
        <f t="shared" si="6"/>
        <v>42.1875</v>
      </c>
      <c r="AG46" s="17">
        <f t="shared" si="7"/>
        <v>11.364197530864198</v>
      </c>
      <c r="AH46" s="17">
        <f t="shared" si="8"/>
        <v>5.6820987654320989</v>
      </c>
      <c r="AI46" s="15">
        <v>5</v>
      </c>
      <c r="AJ46" s="15"/>
      <c r="AK46" s="17">
        <f t="shared" si="9"/>
        <v>0</v>
      </c>
      <c r="AL46" s="15">
        <v>38</v>
      </c>
      <c r="AM46" s="17">
        <f t="shared" si="10"/>
        <v>9.8958333333333339</v>
      </c>
      <c r="AN46" s="15"/>
      <c r="AO46" s="15">
        <v>1630</v>
      </c>
      <c r="AP46" s="17">
        <f t="shared" si="11"/>
        <v>4.244791666666667</v>
      </c>
      <c r="AQ46" s="17">
        <f t="shared" si="12"/>
        <v>0.8853883758826725</v>
      </c>
      <c r="AR46" s="15">
        <v>445</v>
      </c>
      <c r="AS46" s="15">
        <v>5</v>
      </c>
      <c r="AT46" s="15">
        <v>14</v>
      </c>
      <c r="AU46" s="15">
        <v>0</v>
      </c>
      <c r="AV46" s="15"/>
      <c r="AW46" s="15"/>
      <c r="AX46" s="15">
        <v>0</v>
      </c>
      <c r="AY46" s="17">
        <f t="shared" si="13"/>
        <v>0</v>
      </c>
      <c r="AZ46" s="37">
        <v>0.25</v>
      </c>
      <c r="BA46" s="17">
        <f t="shared" si="14"/>
        <v>1.3020833333333333</v>
      </c>
      <c r="BB46" s="15">
        <v>6</v>
      </c>
      <c r="BC46" s="19">
        <v>1</v>
      </c>
    </row>
    <row r="47" spans="1:55" x14ac:dyDescent="0.25">
      <c r="A47" s="14" t="s">
        <v>190</v>
      </c>
      <c r="B47" s="15" t="s">
        <v>157</v>
      </c>
      <c r="C47" s="15" t="s">
        <v>57</v>
      </c>
      <c r="D47" s="15">
        <v>13319</v>
      </c>
      <c r="E47" s="15">
        <v>44112</v>
      </c>
      <c r="F47" s="15">
        <v>200072726</v>
      </c>
      <c r="G47" s="15" t="s">
        <v>191</v>
      </c>
      <c r="H47" s="15">
        <v>44110</v>
      </c>
      <c r="I47" s="15" t="s">
        <v>190</v>
      </c>
      <c r="J47" s="15" t="s">
        <v>165</v>
      </c>
      <c r="K47" s="15">
        <v>1</v>
      </c>
      <c r="L47" s="15">
        <v>592</v>
      </c>
      <c r="M47" s="15">
        <v>4.5</v>
      </c>
      <c r="N47" s="15"/>
      <c r="O47" s="15">
        <v>1</v>
      </c>
      <c r="P47" s="15">
        <v>1</v>
      </c>
      <c r="Q47" s="15" t="s">
        <v>160</v>
      </c>
      <c r="R47" s="15">
        <v>40</v>
      </c>
      <c r="S47" s="16">
        <f t="shared" si="1"/>
        <v>6.7567567567567571E-2</v>
      </c>
      <c r="T47" s="15">
        <v>1336</v>
      </c>
      <c r="U47" s="15">
        <v>48</v>
      </c>
      <c r="V47" s="15">
        <v>0</v>
      </c>
      <c r="W47" s="15">
        <v>0</v>
      </c>
      <c r="X47" s="15">
        <v>0</v>
      </c>
      <c r="Y47" s="15">
        <v>0</v>
      </c>
      <c r="Z47" s="15">
        <v>0</v>
      </c>
      <c r="AA47" s="15">
        <v>0</v>
      </c>
      <c r="AB47" s="15">
        <f t="shared" si="2"/>
        <v>1336</v>
      </c>
      <c r="AC47" s="17">
        <f t="shared" si="3"/>
        <v>2.2567567567567566</v>
      </c>
      <c r="AD47" s="18">
        <f t="shared" si="4"/>
        <v>33.4</v>
      </c>
      <c r="AE47" s="15">
        <f t="shared" si="5"/>
        <v>48</v>
      </c>
      <c r="AF47" s="17">
        <f t="shared" si="6"/>
        <v>8.1081081081081088</v>
      </c>
      <c r="AG47" s="17">
        <f t="shared" si="7"/>
        <v>27.833333333333332</v>
      </c>
      <c r="AH47" s="17">
        <f t="shared" si="8"/>
        <v>13.916666666666666</v>
      </c>
      <c r="AI47" s="15">
        <v>0</v>
      </c>
      <c r="AJ47" s="15"/>
      <c r="AK47" s="17">
        <f t="shared" si="9"/>
        <v>0</v>
      </c>
      <c r="AL47" s="15">
        <v>52</v>
      </c>
      <c r="AM47" s="17">
        <f t="shared" si="10"/>
        <v>8.7837837837837842</v>
      </c>
      <c r="AN47" s="15"/>
      <c r="AO47" s="15">
        <v>813</v>
      </c>
      <c r="AP47" s="17">
        <f t="shared" si="11"/>
        <v>1.3733108108108107</v>
      </c>
      <c r="AQ47" s="17">
        <f t="shared" si="12"/>
        <v>0.60853293413173648</v>
      </c>
      <c r="AR47" s="15">
        <v>145</v>
      </c>
      <c r="AS47" s="15">
        <v>0</v>
      </c>
      <c r="AT47" s="15">
        <v>0</v>
      </c>
      <c r="AU47" s="15">
        <v>0</v>
      </c>
      <c r="AV47" s="15"/>
      <c r="AW47" s="15"/>
      <c r="AX47" s="15">
        <v>0</v>
      </c>
      <c r="AY47" s="17">
        <f t="shared" si="13"/>
        <v>0</v>
      </c>
      <c r="AZ47" s="15">
        <v>0</v>
      </c>
      <c r="BA47" s="17">
        <f t="shared" si="14"/>
        <v>0</v>
      </c>
      <c r="BB47" s="15">
        <v>14</v>
      </c>
      <c r="BC47" s="19">
        <v>1</v>
      </c>
    </row>
    <row r="48" spans="1:55" x14ac:dyDescent="0.25">
      <c r="A48" s="14" t="s">
        <v>192</v>
      </c>
      <c r="B48" s="15" t="s">
        <v>157</v>
      </c>
      <c r="C48" s="15" t="s">
        <v>57</v>
      </c>
      <c r="D48" s="15">
        <v>13308</v>
      </c>
      <c r="E48" s="15">
        <v>44121</v>
      </c>
      <c r="F48" s="15">
        <v>200072726</v>
      </c>
      <c r="G48" s="15" t="s">
        <v>193</v>
      </c>
      <c r="H48" s="15">
        <v>44670</v>
      </c>
      <c r="I48" s="15" t="s">
        <v>192</v>
      </c>
      <c r="J48" s="15" t="s">
        <v>159</v>
      </c>
      <c r="K48" s="15">
        <v>1</v>
      </c>
      <c r="L48" s="15">
        <v>429</v>
      </c>
      <c r="M48" s="15">
        <v>5</v>
      </c>
      <c r="N48" s="15"/>
      <c r="O48" s="15">
        <v>1</v>
      </c>
      <c r="P48" s="15">
        <v>1</v>
      </c>
      <c r="Q48" s="15" t="s">
        <v>160</v>
      </c>
      <c r="R48" s="15">
        <v>112</v>
      </c>
      <c r="S48" s="16">
        <f t="shared" si="1"/>
        <v>0.26107226107226106</v>
      </c>
      <c r="T48" s="15">
        <v>1292</v>
      </c>
      <c r="U48" s="15">
        <v>75</v>
      </c>
      <c r="V48" s="15">
        <v>0</v>
      </c>
      <c r="W48" s="15">
        <v>0</v>
      </c>
      <c r="X48" s="15">
        <v>0</v>
      </c>
      <c r="Y48" s="15">
        <v>0</v>
      </c>
      <c r="Z48" s="15">
        <v>0</v>
      </c>
      <c r="AA48" s="15">
        <v>0</v>
      </c>
      <c r="AB48" s="15">
        <f t="shared" si="2"/>
        <v>1292</v>
      </c>
      <c r="AC48" s="17">
        <f t="shared" si="3"/>
        <v>3.0116550116550118</v>
      </c>
      <c r="AD48" s="18">
        <f t="shared" si="4"/>
        <v>11.535714285714286</v>
      </c>
      <c r="AE48" s="15">
        <f t="shared" si="5"/>
        <v>75</v>
      </c>
      <c r="AF48" s="17">
        <f t="shared" si="6"/>
        <v>17.482517482517483</v>
      </c>
      <c r="AG48" s="17">
        <f t="shared" si="7"/>
        <v>17.226666666666667</v>
      </c>
      <c r="AH48" s="17">
        <f t="shared" si="8"/>
        <v>8.6133333333333333</v>
      </c>
      <c r="AI48" s="15">
        <v>2</v>
      </c>
      <c r="AJ48" s="15"/>
      <c r="AK48" s="17">
        <f t="shared" si="9"/>
        <v>0</v>
      </c>
      <c r="AL48" s="15">
        <v>34</v>
      </c>
      <c r="AM48" s="17">
        <f t="shared" si="10"/>
        <v>7.9254079254079253</v>
      </c>
      <c r="AN48" s="15"/>
      <c r="AO48" s="15">
        <v>1038</v>
      </c>
      <c r="AP48" s="17">
        <f t="shared" si="11"/>
        <v>2.4195804195804196</v>
      </c>
      <c r="AQ48" s="17">
        <f t="shared" si="12"/>
        <v>0.80340557275541791</v>
      </c>
      <c r="AR48" s="15">
        <v>206</v>
      </c>
      <c r="AS48" s="15">
        <v>0</v>
      </c>
      <c r="AT48" s="15">
        <v>0</v>
      </c>
      <c r="AU48" s="15">
        <v>0</v>
      </c>
      <c r="AV48" s="15"/>
      <c r="AW48" s="15"/>
      <c r="AX48" s="15">
        <v>0</v>
      </c>
      <c r="AY48" s="17">
        <f t="shared" si="13"/>
        <v>0</v>
      </c>
      <c r="AZ48" s="15">
        <v>0</v>
      </c>
      <c r="BA48" s="17">
        <f t="shared" si="14"/>
        <v>0</v>
      </c>
      <c r="BB48" s="15">
        <v>3</v>
      </c>
      <c r="BC48" s="19">
        <v>1</v>
      </c>
    </row>
    <row r="49" spans="1:55" x14ac:dyDescent="0.25">
      <c r="A49" s="14" t="s">
        <v>194</v>
      </c>
      <c r="B49" s="15" t="s">
        <v>157</v>
      </c>
      <c r="C49" s="15" t="s">
        <v>57</v>
      </c>
      <c r="D49" s="15">
        <v>13311</v>
      </c>
      <c r="E49" s="15">
        <v>44146</v>
      </c>
      <c r="F49" s="15">
        <v>200072726</v>
      </c>
      <c r="G49" s="15" t="s">
        <v>195</v>
      </c>
      <c r="H49" s="15">
        <v>44460</v>
      </c>
      <c r="I49" s="15" t="s">
        <v>194</v>
      </c>
      <c r="J49" s="15" t="s">
        <v>159</v>
      </c>
      <c r="K49" s="15">
        <v>1</v>
      </c>
      <c r="L49" s="15">
        <v>2237</v>
      </c>
      <c r="M49" s="15">
        <v>6.5</v>
      </c>
      <c r="N49" s="15"/>
      <c r="O49" s="15">
        <v>1</v>
      </c>
      <c r="P49" s="15">
        <v>1</v>
      </c>
      <c r="Q49" s="15" t="s">
        <v>160</v>
      </c>
      <c r="R49" s="15">
        <v>162</v>
      </c>
      <c r="S49" s="16">
        <f t="shared" si="1"/>
        <v>7.2418417523468934E-2</v>
      </c>
      <c r="T49" s="15">
        <v>3664</v>
      </c>
      <c r="U49" s="15">
        <v>278</v>
      </c>
      <c r="V49" s="15">
        <v>16</v>
      </c>
      <c r="W49" s="15">
        <v>0</v>
      </c>
      <c r="X49" s="15">
        <v>533</v>
      </c>
      <c r="Y49" s="15">
        <v>9</v>
      </c>
      <c r="Z49" s="15">
        <v>0</v>
      </c>
      <c r="AA49" s="15">
        <v>0</v>
      </c>
      <c r="AB49" s="15">
        <f t="shared" si="2"/>
        <v>4213</v>
      </c>
      <c r="AC49" s="17">
        <f t="shared" si="3"/>
        <v>1.8833258828788557</v>
      </c>
      <c r="AD49" s="18">
        <f t="shared" si="4"/>
        <v>26.006172839506174</v>
      </c>
      <c r="AE49" s="15">
        <f t="shared" si="5"/>
        <v>287</v>
      </c>
      <c r="AF49" s="17">
        <f t="shared" si="6"/>
        <v>12.829682610639249</v>
      </c>
      <c r="AG49" s="17">
        <f t="shared" si="7"/>
        <v>14.679442508710801</v>
      </c>
      <c r="AH49" s="17">
        <f t="shared" si="8"/>
        <v>7.3397212543554007</v>
      </c>
      <c r="AI49" s="15">
        <v>13</v>
      </c>
      <c r="AJ49" s="15"/>
      <c r="AK49" s="17">
        <f t="shared" si="9"/>
        <v>0</v>
      </c>
      <c r="AL49" s="15">
        <v>85</v>
      </c>
      <c r="AM49" s="17">
        <f t="shared" si="10"/>
        <v>3.7997317836388018</v>
      </c>
      <c r="AN49" s="15"/>
      <c r="AO49" s="15">
        <v>2838</v>
      </c>
      <c r="AP49" s="17">
        <f t="shared" si="11"/>
        <v>1.2686633884666965</v>
      </c>
      <c r="AQ49" s="17">
        <f t="shared" si="12"/>
        <v>0.67362924281984338</v>
      </c>
      <c r="AR49" s="15">
        <v>164</v>
      </c>
      <c r="AS49" s="15">
        <v>0</v>
      </c>
      <c r="AT49" s="15">
        <v>41</v>
      </c>
      <c r="AU49" s="15">
        <v>0</v>
      </c>
      <c r="AV49" s="15"/>
      <c r="AW49" s="15"/>
      <c r="AX49" s="15">
        <v>0</v>
      </c>
      <c r="AY49" s="17">
        <f t="shared" si="13"/>
        <v>0</v>
      </c>
      <c r="AZ49" s="15">
        <v>0</v>
      </c>
      <c r="BA49" s="17">
        <f t="shared" si="14"/>
        <v>0</v>
      </c>
      <c r="BB49" s="15">
        <v>15</v>
      </c>
      <c r="BC49" s="19">
        <v>1</v>
      </c>
    </row>
    <row r="50" spans="1:55" x14ac:dyDescent="0.25">
      <c r="A50" s="14" t="s">
        <v>196</v>
      </c>
      <c r="B50" s="15" t="s">
        <v>157</v>
      </c>
      <c r="C50" s="15" t="s">
        <v>57</v>
      </c>
      <c r="D50" s="15">
        <v>13305</v>
      </c>
      <c r="E50" s="15">
        <v>44148</v>
      </c>
      <c r="F50" s="15">
        <v>200072726</v>
      </c>
      <c r="G50" s="15" t="s">
        <v>197</v>
      </c>
      <c r="H50" s="15">
        <v>44660</v>
      </c>
      <c r="I50" s="15" t="s">
        <v>196</v>
      </c>
      <c r="J50" s="15" t="s">
        <v>159</v>
      </c>
      <c r="K50" s="15">
        <v>1</v>
      </c>
      <c r="L50" s="15">
        <v>708</v>
      </c>
      <c r="M50" s="15">
        <v>7.5</v>
      </c>
      <c r="N50" s="15"/>
      <c r="O50" s="15">
        <v>1</v>
      </c>
      <c r="P50" s="15">
        <v>1</v>
      </c>
      <c r="Q50" s="15" t="s">
        <v>160</v>
      </c>
      <c r="R50" s="15">
        <v>65</v>
      </c>
      <c r="S50" s="16">
        <f t="shared" si="1"/>
        <v>9.1807909604519775E-2</v>
      </c>
      <c r="T50" s="15">
        <v>1373</v>
      </c>
      <c r="U50" s="15">
        <v>48</v>
      </c>
      <c r="V50" s="15">
        <v>0</v>
      </c>
      <c r="W50" s="15">
        <v>0</v>
      </c>
      <c r="X50" s="15">
        <v>0</v>
      </c>
      <c r="Y50" s="15">
        <v>0</v>
      </c>
      <c r="Z50" s="15">
        <v>0</v>
      </c>
      <c r="AA50" s="15">
        <v>0</v>
      </c>
      <c r="AB50" s="15">
        <f t="shared" si="2"/>
        <v>1373</v>
      </c>
      <c r="AC50" s="17">
        <f t="shared" si="3"/>
        <v>1.9392655367231639</v>
      </c>
      <c r="AD50" s="18">
        <f t="shared" si="4"/>
        <v>21.123076923076923</v>
      </c>
      <c r="AE50" s="15">
        <f t="shared" si="5"/>
        <v>48</v>
      </c>
      <c r="AF50" s="17">
        <f t="shared" si="6"/>
        <v>6.7796610169491522</v>
      </c>
      <c r="AG50" s="17">
        <f t="shared" si="7"/>
        <v>28.604166666666668</v>
      </c>
      <c r="AH50" s="17">
        <f t="shared" si="8"/>
        <v>14.302083333333334</v>
      </c>
      <c r="AI50" s="15">
        <v>0</v>
      </c>
      <c r="AJ50" s="15"/>
      <c r="AK50" s="17">
        <f t="shared" si="9"/>
        <v>0</v>
      </c>
      <c r="AL50" s="15">
        <v>43</v>
      </c>
      <c r="AM50" s="17">
        <f t="shared" si="10"/>
        <v>6.0734463276836159</v>
      </c>
      <c r="AN50" s="15"/>
      <c r="AO50" s="15">
        <v>1209</v>
      </c>
      <c r="AP50" s="17">
        <f t="shared" si="11"/>
        <v>1.7076271186440677</v>
      </c>
      <c r="AQ50" s="17">
        <f t="shared" si="12"/>
        <v>0.88055353241077927</v>
      </c>
      <c r="AR50" s="15">
        <v>103</v>
      </c>
      <c r="AS50" s="15">
        <v>1</v>
      </c>
      <c r="AT50" s="15">
        <v>0</v>
      </c>
      <c r="AU50" s="15">
        <v>0</v>
      </c>
      <c r="AV50" s="15"/>
      <c r="AW50" s="15"/>
      <c r="AX50" s="15">
        <v>0</v>
      </c>
      <c r="AY50" s="17">
        <f t="shared" si="13"/>
        <v>0</v>
      </c>
      <c r="AZ50" s="15">
        <v>0</v>
      </c>
      <c r="BA50" s="17">
        <f t="shared" si="14"/>
        <v>0</v>
      </c>
      <c r="BB50" s="15">
        <v>6</v>
      </c>
      <c r="BC50" s="19">
        <v>1</v>
      </c>
    </row>
    <row r="51" spans="1:55" x14ac:dyDescent="0.25">
      <c r="A51" s="14" t="s">
        <v>198</v>
      </c>
      <c r="B51" s="15" t="s">
        <v>157</v>
      </c>
      <c r="C51" s="15" t="s">
        <v>57</v>
      </c>
      <c r="D51" s="15">
        <v>13314</v>
      </c>
      <c r="E51" s="15">
        <v>44153</v>
      </c>
      <c r="F51" s="15">
        <v>200072726</v>
      </c>
      <c r="G51" s="15" t="s">
        <v>199</v>
      </c>
      <c r="H51" s="15">
        <v>44110</v>
      </c>
      <c r="I51" s="15" t="s">
        <v>198</v>
      </c>
      <c r="J51" s="15" t="s">
        <v>165</v>
      </c>
      <c r="K51" s="15">
        <v>1</v>
      </c>
      <c r="L51" s="15">
        <v>1777</v>
      </c>
      <c r="M51" s="15">
        <v>5</v>
      </c>
      <c r="N51" s="15"/>
      <c r="O51" s="15">
        <v>1</v>
      </c>
      <c r="P51" s="15">
        <v>1</v>
      </c>
      <c r="Q51" s="15" t="s">
        <v>160</v>
      </c>
      <c r="R51" s="15">
        <v>45</v>
      </c>
      <c r="S51" s="16">
        <f t="shared" si="1"/>
        <v>2.5323579065841307E-2</v>
      </c>
      <c r="T51" s="15">
        <v>1836</v>
      </c>
      <c r="U51" s="15">
        <v>151</v>
      </c>
      <c r="V51" s="15">
        <v>13</v>
      </c>
      <c r="W51" s="15">
        <v>0</v>
      </c>
      <c r="X51" s="15">
        <v>253</v>
      </c>
      <c r="Y51" s="15">
        <v>8</v>
      </c>
      <c r="Z51" s="15">
        <v>0</v>
      </c>
      <c r="AA51" s="15">
        <v>0</v>
      </c>
      <c r="AB51" s="15">
        <f t="shared" si="2"/>
        <v>2102</v>
      </c>
      <c r="AC51" s="17">
        <f t="shared" si="3"/>
        <v>1.1828925154755205</v>
      </c>
      <c r="AD51" s="18">
        <f t="shared" si="4"/>
        <v>46.711111111111109</v>
      </c>
      <c r="AE51" s="15">
        <f t="shared" si="5"/>
        <v>159</v>
      </c>
      <c r="AF51" s="17">
        <f t="shared" si="6"/>
        <v>8.9476646032639273</v>
      </c>
      <c r="AG51" s="17">
        <f t="shared" si="7"/>
        <v>13.220125786163521</v>
      </c>
      <c r="AH51" s="17">
        <f t="shared" si="8"/>
        <v>6.6100628930817606</v>
      </c>
      <c r="AI51" s="15">
        <v>9</v>
      </c>
      <c r="AJ51" s="15"/>
      <c r="AK51" s="17">
        <f t="shared" si="9"/>
        <v>0</v>
      </c>
      <c r="AL51" s="15">
        <v>53</v>
      </c>
      <c r="AM51" s="17">
        <f t="shared" si="10"/>
        <v>2.9825548677546427</v>
      </c>
      <c r="AN51" s="15"/>
      <c r="AO51" s="15">
        <v>1616</v>
      </c>
      <c r="AP51" s="17">
        <f t="shared" si="11"/>
        <v>0.90939786156443447</v>
      </c>
      <c r="AQ51" s="17">
        <f t="shared" si="12"/>
        <v>0.76879162702188397</v>
      </c>
      <c r="AR51" s="15">
        <v>135</v>
      </c>
      <c r="AS51" s="15">
        <v>0</v>
      </c>
      <c r="AT51" s="15">
        <v>24</v>
      </c>
      <c r="AU51" s="15">
        <v>0</v>
      </c>
      <c r="AV51" s="15"/>
      <c r="AW51" s="15"/>
      <c r="AX51" s="15">
        <v>0</v>
      </c>
      <c r="AY51" s="17">
        <f t="shared" si="13"/>
        <v>0</v>
      </c>
      <c r="AZ51" s="15">
        <v>0</v>
      </c>
      <c r="BA51" s="17">
        <f t="shared" si="14"/>
        <v>0</v>
      </c>
      <c r="BB51" s="15">
        <v>5</v>
      </c>
      <c r="BC51" s="19">
        <v>1</v>
      </c>
    </row>
    <row r="52" spans="1:55" x14ac:dyDescent="0.25">
      <c r="A52" s="14" t="s">
        <v>200</v>
      </c>
      <c r="B52" s="15" t="s">
        <v>157</v>
      </c>
      <c r="C52" s="15" t="s">
        <v>57</v>
      </c>
      <c r="D52" s="15">
        <v>13309</v>
      </c>
      <c r="E52" s="15">
        <v>44170</v>
      </c>
      <c r="F52" s="15">
        <v>200072726</v>
      </c>
      <c r="G52" s="15" t="s">
        <v>201</v>
      </c>
      <c r="H52" s="15">
        <v>44110</v>
      </c>
      <c r="I52" s="15" t="s">
        <v>200</v>
      </c>
      <c r="J52" s="15" t="s">
        <v>165</v>
      </c>
      <c r="K52" s="15">
        <v>1</v>
      </c>
      <c r="L52" s="15">
        <v>973</v>
      </c>
      <c r="M52" s="15">
        <v>5</v>
      </c>
      <c r="N52" s="15"/>
      <c r="O52" s="15">
        <v>1</v>
      </c>
      <c r="P52" s="15">
        <v>1</v>
      </c>
      <c r="Q52" s="15" t="s">
        <v>160</v>
      </c>
      <c r="R52" s="15">
        <v>170</v>
      </c>
      <c r="S52" s="16">
        <f t="shared" si="1"/>
        <v>0.17471736896197329</v>
      </c>
      <c r="T52" s="15">
        <v>1762</v>
      </c>
      <c r="U52" s="15">
        <v>110</v>
      </c>
      <c r="V52" s="15">
        <v>0</v>
      </c>
      <c r="W52" s="15">
        <v>0</v>
      </c>
      <c r="X52" s="15">
        <v>0</v>
      </c>
      <c r="Y52" s="15">
        <v>0</v>
      </c>
      <c r="Z52" s="15">
        <v>0</v>
      </c>
      <c r="AA52" s="15">
        <v>0</v>
      </c>
      <c r="AB52" s="15">
        <f t="shared" si="2"/>
        <v>1762</v>
      </c>
      <c r="AC52" s="17">
        <f t="shared" si="3"/>
        <v>1.8108941418293936</v>
      </c>
      <c r="AD52" s="18">
        <f t="shared" si="4"/>
        <v>10.364705882352942</v>
      </c>
      <c r="AE52" s="15">
        <f t="shared" si="5"/>
        <v>110</v>
      </c>
      <c r="AF52" s="17">
        <f t="shared" si="6"/>
        <v>11.30524152106886</v>
      </c>
      <c r="AG52" s="17">
        <f t="shared" si="7"/>
        <v>16.018181818181819</v>
      </c>
      <c r="AH52" s="17">
        <f t="shared" si="8"/>
        <v>8.0090909090909097</v>
      </c>
      <c r="AI52" s="15">
        <v>4</v>
      </c>
      <c r="AJ52" s="15"/>
      <c r="AK52" s="17">
        <f t="shared" si="9"/>
        <v>0</v>
      </c>
      <c r="AL52" s="15">
        <v>58</v>
      </c>
      <c r="AM52" s="17">
        <f t="shared" si="10"/>
        <v>5.9609455292908526</v>
      </c>
      <c r="AN52" s="15"/>
      <c r="AO52" s="15">
        <v>1379</v>
      </c>
      <c r="AP52" s="17">
        <f t="shared" si="11"/>
        <v>1.4172661870503598</v>
      </c>
      <c r="AQ52" s="17">
        <f t="shared" si="12"/>
        <v>0.78263337116912601</v>
      </c>
      <c r="AR52" s="15">
        <v>202</v>
      </c>
      <c r="AS52" s="15">
        <v>0</v>
      </c>
      <c r="AT52" s="15">
        <v>0</v>
      </c>
      <c r="AU52" s="15">
        <v>0</v>
      </c>
      <c r="AV52" s="15"/>
      <c r="AW52" s="15"/>
      <c r="AX52" s="15">
        <v>0</v>
      </c>
      <c r="AY52" s="17">
        <f t="shared" si="13"/>
        <v>0</v>
      </c>
      <c r="AZ52" s="15">
        <v>0</v>
      </c>
      <c r="BA52" s="17">
        <f t="shared" si="14"/>
        <v>0</v>
      </c>
      <c r="BB52" s="15">
        <v>8</v>
      </c>
      <c r="BC52" s="19">
        <v>1</v>
      </c>
    </row>
    <row r="53" spans="1:55" x14ac:dyDescent="0.25">
      <c r="A53" s="14" t="s">
        <v>202</v>
      </c>
      <c r="B53" s="15" t="s">
        <v>157</v>
      </c>
      <c r="C53" s="15" t="s">
        <v>57</v>
      </c>
      <c r="D53" s="15">
        <v>13201</v>
      </c>
      <c r="E53" s="15">
        <v>44193</v>
      </c>
      <c r="F53" s="15">
        <v>200072726</v>
      </c>
      <c r="G53" s="15" t="s">
        <v>203</v>
      </c>
      <c r="H53" s="15">
        <v>44590</v>
      </c>
      <c r="I53" s="15" t="s">
        <v>202</v>
      </c>
      <c r="J53" s="15" t="s">
        <v>159</v>
      </c>
      <c r="K53" s="15">
        <v>1</v>
      </c>
      <c r="L53" s="15">
        <v>1521</v>
      </c>
      <c r="M53" s="15">
        <v>7</v>
      </c>
      <c r="N53" s="15">
        <v>5</v>
      </c>
      <c r="O53" s="15">
        <v>1</v>
      </c>
      <c r="P53" s="15">
        <v>0</v>
      </c>
      <c r="Q53" s="15" t="s">
        <v>160</v>
      </c>
      <c r="R53" s="15">
        <v>41</v>
      </c>
      <c r="S53" s="16">
        <f t="shared" si="1"/>
        <v>2.695595003287311E-2</v>
      </c>
      <c r="T53" s="15">
        <v>1583</v>
      </c>
      <c r="U53" s="15">
        <v>141</v>
      </c>
      <c r="V53" s="15">
        <v>104</v>
      </c>
      <c r="W53" s="15">
        <v>5</v>
      </c>
      <c r="X53" s="15">
        <v>76</v>
      </c>
      <c r="Y53" s="15">
        <v>8</v>
      </c>
      <c r="Z53" s="15">
        <v>0</v>
      </c>
      <c r="AA53" s="15">
        <v>0</v>
      </c>
      <c r="AB53" s="15">
        <f t="shared" si="2"/>
        <v>1763</v>
      </c>
      <c r="AC53" s="17">
        <f t="shared" si="3"/>
        <v>1.1591058514135437</v>
      </c>
      <c r="AD53" s="18">
        <f t="shared" si="4"/>
        <v>43</v>
      </c>
      <c r="AE53" s="15">
        <f t="shared" si="5"/>
        <v>154</v>
      </c>
      <c r="AF53" s="17">
        <f t="shared" si="6"/>
        <v>10.12491781722551</v>
      </c>
      <c r="AG53" s="17">
        <f t="shared" si="7"/>
        <v>11.448051948051948</v>
      </c>
      <c r="AH53" s="17">
        <f t="shared" si="8"/>
        <v>5.7240259740259738</v>
      </c>
      <c r="AI53" s="15">
        <v>6</v>
      </c>
      <c r="AJ53" s="15"/>
      <c r="AK53" s="17">
        <f t="shared" si="9"/>
        <v>0</v>
      </c>
      <c r="AL53" s="15">
        <v>105</v>
      </c>
      <c r="AM53" s="17">
        <f t="shared" si="10"/>
        <v>6.9033530571992108</v>
      </c>
      <c r="AN53" s="15"/>
      <c r="AO53" s="15">
        <v>3203</v>
      </c>
      <c r="AP53" s="17">
        <f t="shared" si="11"/>
        <v>2.1058514135437214</v>
      </c>
      <c r="AQ53" s="17">
        <f t="shared" si="12"/>
        <v>1.8167895632444697</v>
      </c>
      <c r="AR53" s="15">
        <v>1196</v>
      </c>
      <c r="AS53" s="15">
        <v>7</v>
      </c>
      <c r="AT53" s="15">
        <v>56</v>
      </c>
      <c r="AU53" s="15">
        <v>0</v>
      </c>
      <c r="AV53" s="15"/>
      <c r="AW53" s="15"/>
      <c r="AX53" s="15">
        <v>0</v>
      </c>
      <c r="AY53" s="17">
        <f t="shared" si="13"/>
        <v>0</v>
      </c>
      <c r="AZ53" s="37">
        <v>0.48</v>
      </c>
      <c r="BA53" s="17">
        <f t="shared" si="14"/>
        <v>0.63116370808678501</v>
      </c>
      <c r="BB53" s="15">
        <v>2</v>
      </c>
      <c r="BC53" s="19">
        <v>1</v>
      </c>
    </row>
    <row r="54" spans="1:55" x14ac:dyDescent="0.25">
      <c r="A54" s="14" t="s">
        <v>204</v>
      </c>
      <c r="B54" s="15" t="s">
        <v>157</v>
      </c>
      <c r="C54" s="15" t="s">
        <v>57</v>
      </c>
      <c r="D54" s="15">
        <v>13199</v>
      </c>
      <c r="E54" s="15">
        <v>44197</v>
      </c>
      <c r="F54" s="15">
        <v>200072726</v>
      </c>
      <c r="G54" s="15" t="s">
        <v>205</v>
      </c>
      <c r="H54" s="15">
        <v>44590</v>
      </c>
      <c r="I54" s="15" t="s">
        <v>204</v>
      </c>
      <c r="J54" s="15" t="s">
        <v>159</v>
      </c>
      <c r="K54" s="15">
        <v>1</v>
      </c>
      <c r="L54" s="15">
        <v>1598</v>
      </c>
      <c r="M54" s="15">
        <v>11</v>
      </c>
      <c r="N54" s="15">
        <v>20</v>
      </c>
      <c r="O54" s="15">
        <v>1</v>
      </c>
      <c r="P54" s="15">
        <v>1</v>
      </c>
      <c r="Q54" s="15" t="s">
        <v>160</v>
      </c>
      <c r="R54" s="15">
        <v>137</v>
      </c>
      <c r="S54" s="16">
        <f t="shared" si="1"/>
        <v>8.5732165206508129E-2</v>
      </c>
      <c r="T54" s="15">
        <v>3104</v>
      </c>
      <c r="U54" s="15">
        <v>217</v>
      </c>
      <c r="V54" s="15">
        <v>156</v>
      </c>
      <c r="W54" s="15">
        <v>5</v>
      </c>
      <c r="X54" s="15">
        <v>97</v>
      </c>
      <c r="Y54" s="15">
        <v>10</v>
      </c>
      <c r="Z54" s="15">
        <v>0</v>
      </c>
      <c r="AA54" s="15">
        <v>0</v>
      </c>
      <c r="AB54" s="15">
        <f t="shared" si="2"/>
        <v>3357</v>
      </c>
      <c r="AC54" s="17">
        <f t="shared" si="3"/>
        <v>2.1007509386733418</v>
      </c>
      <c r="AD54" s="18">
        <f t="shared" si="4"/>
        <v>24.503649635036496</v>
      </c>
      <c r="AE54" s="15">
        <f t="shared" si="5"/>
        <v>232</v>
      </c>
      <c r="AF54" s="17">
        <f t="shared" si="6"/>
        <v>14.518147684605758</v>
      </c>
      <c r="AG54" s="17">
        <f t="shared" si="7"/>
        <v>14.469827586206897</v>
      </c>
      <c r="AH54" s="17">
        <f t="shared" si="8"/>
        <v>7.2349137931034484</v>
      </c>
      <c r="AI54" s="15">
        <v>9</v>
      </c>
      <c r="AJ54" s="15"/>
      <c r="AK54" s="17">
        <f t="shared" si="9"/>
        <v>0</v>
      </c>
      <c r="AL54" s="15">
        <v>157</v>
      </c>
      <c r="AM54" s="17">
        <f t="shared" si="10"/>
        <v>9.8247809762202749</v>
      </c>
      <c r="AN54" s="15"/>
      <c r="AO54" s="15">
        <v>4451</v>
      </c>
      <c r="AP54" s="17">
        <f t="shared" si="11"/>
        <v>2.7853566958698375</v>
      </c>
      <c r="AQ54" s="17">
        <f t="shared" si="12"/>
        <v>1.3258862079237415</v>
      </c>
      <c r="AR54" s="15">
        <v>1584</v>
      </c>
      <c r="AS54" s="15">
        <v>1</v>
      </c>
      <c r="AT54" s="15">
        <v>48</v>
      </c>
      <c r="AU54" s="15">
        <v>0</v>
      </c>
      <c r="AV54" s="15"/>
      <c r="AW54" s="15"/>
      <c r="AX54" s="15">
        <v>0</v>
      </c>
      <c r="AY54" s="17">
        <f t="shared" si="13"/>
        <v>0</v>
      </c>
      <c r="AZ54" s="37">
        <v>0.6</v>
      </c>
      <c r="BA54" s="17">
        <f t="shared" si="14"/>
        <v>0.75093867334167708</v>
      </c>
      <c r="BB54" s="15">
        <v>15</v>
      </c>
      <c r="BC54" s="19">
        <v>1</v>
      </c>
    </row>
    <row r="55" spans="1:55" x14ac:dyDescent="0.25">
      <c r="A55" s="14" t="s">
        <v>206</v>
      </c>
      <c r="B55" s="15" t="s">
        <v>157</v>
      </c>
      <c r="C55" s="15" t="s">
        <v>57</v>
      </c>
      <c r="D55" s="15">
        <v>13323</v>
      </c>
      <c r="E55" s="15">
        <v>44199</v>
      </c>
      <c r="F55" s="15">
        <v>200072726</v>
      </c>
      <c r="G55" s="15" t="s">
        <v>207</v>
      </c>
      <c r="H55" s="15">
        <v>44110</v>
      </c>
      <c r="I55" s="15" t="s">
        <v>206</v>
      </c>
      <c r="J55" s="15" t="s">
        <v>165</v>
      </c>
      <c r="K55" s="15">
        <v>1</v>
      </c>
      <c r="L55" s="15">
        <v>2000</v>
      </c>
      <c r="M55" s="15">
        <v>5</v>
      </c>
      <c r="N55" s="15"/>
      <c r="O55" s="15">
        <v>1</v>
      </c>
      <c r="P55" s="15">
        <v>1</v>
      </c>
      <c r="Q55" s="15" t="s">
        <v>160</v>
      </c>
      <c r="R55" s="15">
        <v>40</v>
      </c>
      <c r="S55" s="16">
        <f t="shared" si="1"/>
        <v>0.02</v>
      </c>
      <c r="T55" s="15">
        <v>2257</v>
      </c>
      <c r="U55" s="15">
        <v>129</v>
      </c>
      <c r="V55" s="15">
        <v>0</v>
      </c>
      <c r="W55" s="15">
        <v>0</v>
      </c>
      <c r="X55" s="15">
        <v>0</v>
      </c>
      <c r="Y55" s="15">
        <v>0</v>
      </c>
      <c r="Z55" s="15">
        <v>0</v>
      </c>
      <c r="AA55" s="15">
        <v>0</v>
      </c>
      <c r="AB55" s="15">
        <f t="shared" si="2"/>
        <v>2257</v>
      </c>
      <c r="AC55" s="17">
        <f t="shared" si="3"/>
        <v>1.1285000000000001</v>
      </c>
      <c r="AD55" s="18">
        <f t="shared" si="4"/>
        <v>56.424999999999997</v>
      </c>
      <c r="AE55" s="15">
        <f t="shared" si="5"/>
        <v>129</v>
      </c>
      <c r="AF55" s="17">
        <f t="shared" si="6"/>
        <v>6.45</v>
      </c>
      <c r="AG55" s="17">
        <f t="shared" si="7"/>
        <v>17.496124031007753</v>
      </c>
      <c r="AH55" s="17">
        <f t="shared" si="8"/>
        <v>8.7480620155038764</v>
      </c>
      <c r="AI55" s="15">
        <v>6</v>
      </c>
      <c r="AJ55" s="15"/>
      <c r="AK55" s="17">
        <f t="shared" si="9"/>
        <v>0</v>
      </c>
      <c r="AL55" s="15">
        <v>53</v>
      </c>
      <c r="AM55" s="17">
        <f t="shared" si="10"/>
        <v>2.65</v>
      </c>
      <c r="AN55" s="15"/>
      <c r="AO55" s="15">
        <v>1436</v>
      </c>
      <c r="AP55" s="17">
        <f t="shared" si="11"/>
        <v>0.71799999999999997</v>
      </c>
      <c r="AQ55" s="17">
        <f t="shared" si="12"/>
        <v>0.63624280017722645</v>
      </c>
      <c r="AR55" s="15">
        <v>64</v>
      </c>
      <c r="AS55" s="15">
        <v>1</v>
      </c>
      <c r="AT55" s="15">
        <v>0</v>
      </c>
      <c r="AU55" s="15">
        <v>0</v>
      </c>
      <c r="AV55" s="15"/>
      <c r="AW55" s="15"/>
      <c r="AX55" s="15">
        <v>0</v>
      </c>
      <c r="AY55" s="17">
        <f t="shared" si="13"/>
        <v>0</v>
      </c>
      <c r="AZ55" s="15">
        <v>0</v>
      </c>
      <c r="BA55" s="17">
        <f t="shared" si="14"/>
        <v>0</v>
      </c>
      <c r="BB55" s="15">
        <v>15</v>
      </c>
      <c r="BC55" s="19">
        <v>1</v>
      </c>
    </row>
    <row r="56" spans="1:55" x14ac:dyDescent="0.25">
      <c r="A56" s="14" t="s">
        <v>208</v>
      </c>
      <c r="B56" s="15" t="s">
        <v>157</v>
      </c>
      <c r="C56" s="15" t="s">
        <v>57</v>
      </c>
      <c r="D56" s="15">
        <v>13312</v>
      </c>
      <c r="E56" s="15">
        <v>44200</v>
      </c>
      <c r="F56" s="15">
        <v>200072726</v>
      </c>
      <c r="G56" s="15" t="s">
        <v>209</v>
      </c>
      <c r="H56" s="15">
        <v>44660</v>
      </c>
      <c r="I56" s="15" t="s">
        <v>208</v>
      </c>
      <c r="J56" s="15" t="s">
        <v>165</v>
      </c>
      <c r="K56" s="15">
        <v>1</v>
      </c>
      <c r="L56" s="15">
        <v>351</v>
      </c>
      <c r="M56" s="15">
        <v>4.5</v>
      </c>
      <c r="N56" s="15"/>
      <c r="O56" s="15">
        <v>1</v>
      </c>
      <c r="P56" s="15">
        <v>1</v>
      </c>
      <c r="Q56" s="15" t="s">
        <v>160</v>
      </c>
      <c r="R56" s="15">
        <v>72</v>
      </c>
      <c r="S56" s="16">
        <f t="shared" si="1"/>
        <v>0.20512820512820512</v>
      </c>
      <c r="T56" s="15">
        <v>1048</v>
      </c>
      <c r="U56" s="15">
        <v>33</v>
      </c>
      <c r="V56" s="15">
        <v>0</v>
      </c>
      <c r="W56" s="15">
        <v>0</v>
      </c>
      <c r="X56" s="15">
        <v>0</v>
      </c>
      <c r="Y56" s="15">
        <v>0</v>
      </c>
      <c r="Z56" s="15">
        <v>0</v>
      </c>
      <c r="AA56" s="15">
        <v>0</v>
      </c>
      <c r="AB56" s="15">
        <f t="shared" si="2"/>
        <v>1048</v>
      </c>
      <c r="AC56" s="17">
        <f t="shared" si="3"/>
        <v>2.9857549857549857</v>
      </c>
      <c r="AD56" s="18">
        <f t="shared" si="4"/>
        <v>14.555555555555555</v>
      </c>
      <c r="AE56" s="15">
        <f t="shared" si="5"/>
        <v>33</v>
      </c>
      <c r="AF56" s="17">
        <f t="shared" si="6"/>
        <v>9.4017094017094021</v>
      </c>
      <c r="AG56" s="17">
        <f t="shared" si="7"/>
        <v>31.757575757575758</v>
      </c>
      <c r="AH56" s="17">
        <f t="shared" si="8"/>
        <v>15.878787878787879</v>
      </c>
      <c r="AI56" s="15">
        <v>2</v>
      </c>
      <c r="AJ56" s="15"/>
      <c r="AK56" s="17">
        <f t="shared" si="9"/>
        <v>0</v>
      </c>
      <c r="AL56" s="15">
        <v>9</v>
      </c>
      <c r="AM56" s="17">
        <f t="shared" si="10"/>
        <v>2.5641025641025643</v>
      </c>
      <c r="AN56" s="15"/>
      <c r="AO56" s="15">
        <v>110</v>
      </c>
      <c r="AP56" s="17">
        <f t="shared" si="11"/>
        <v>0.31339031339031337</v>
      </c>
      <c r="AQ56" s="17">
        <f t="shared" si="12"/>
        <v>0.1049618320610687</v>
      </c>
      <c r="AR56" s="15">
        <v>26</v>
      </c>
      <c r="AS56" s="15">
        <v>0</v>
      </c>
      <c r="AT56" s="15">
        <v>0</v>
      </c>
      <c r="AU56" s="15">
        <v>0</v>
      </c>
      <c r="AV56" s="15"/>
      <c r="AW56" s="15"/>
      <c r="AX56" s="15">
        <v>0</v>
      </c>
      <c r="AY56" s="17">
        <f t="shared" si="13"/>
        <v>0</v>
      </c>
      <c r="AZ56" s="15">
        <v>0</v>
      </c>
      <c r="BA56" s="17">
        <f t="shared" si="14"/>
        <v>0</v>
      </c>
      <c r="BB56" s="15">
        <v>5</v>
      </c>
      <c r="BC56" s="19">
        <v>1</v>
      </c>
    </row>
    <row r="57" spans="1:55" x14ac:dyDescent="0.25">
      <c r="A57" s="14" t="s">
        <v>210</v>
      </c>
      <c r="B57" s="15" t="s">
        <v>157</v>
      </c>
      <c r="C57" s="15" t="s">
        <v>57</v>
      </c>
      <c r="D57" s="15">
        <v>13320</v>
      </c>
      <c r="E57" s="15">
        <v>44218</v>
      </c>
      <c r="F57" s="15">
        <v>200072726</v>
      </c>
      <c r="G57" s="15" t="s">
        <v>211</v>
      </c>
      <c r="H57" s="15">
        <v>44110</v>
      </c>
      <c r="I57" s="15" t="s">
        <v>210</v>
      </c>
      <c r="J57" s="15" t="s">
        <v>165</v>
      </c>
      <c r="K57" s="15">
        <v>1</v>
      </c>
      <c r="L57" s="15">
        <v>662</v>
      </c>
      <c r="M57" s="15">
        <v>6.5</v>
      </c>
      <c r="N57" s="15"/>
      <c r="O57" s="15">
        <v>1</v>
      </c>
      <c r="P57" s="15">
        <v>1</v>
      </c>
      <c r="Q57" s="15" t="s">
        <v>160</v>
      </c>
      <c r="R57" s="15">
        <v>89</v>
      </c>
      <c r="S57" s="16">
        <f t="shared" si="1"/>
        <v>0.13444108761329304</v>
      </c>
      <c r="T57" s="15">
        <v>1370</v>
      </c>
      <c r="U57" s="15">
        <v>56</v>
      </c>
      <c r="V57" s="15">
        <v>0</v>
      </c>
      <c r="W57" s="15">
        <v>0</v>
      </c>
      <c r="X57" s="15">
        <v>0</v>
      </c>
      <c r="Y57" s="15">
        <v>0</v>
      </c>
      <c r="Z57" s="15">
        <v>0</v>
      </c>
      <c r="AA57" s="15">
        <v>0</v>
      </c>
      <c r="AB57" s="15">
        <f t="shared" si="2"/>
        <v>1370</v>
      </c>
      <c r="AC57" s="17">
        <f t="shared" si="3"/>
        <v>2.0694864048338371</v>
      </c>
      <c r="AD57" s="18">
        <f t="shared" si="4"/>
        <v>15.393258426966293</v>
      </c>
      <c r="AE57" s="15">
        <f t="shared" si="5"/>
        <v>56</v>
      </c>
      <c r="AF57" s="17">
        <f t="shared" si="6"/>
        <v>8.4592145015105746</v>
      </c>
      <c r="AG57" s="17">
        <f t="shared" si="7"/>
        <v>24.464285714285715</v>
      </c>
      <c r="AH57" s="17">
        <f t="shared" si="8"/>
        <v>12.232142857142858</v>
      </c>
      <c r="AI57" s="15">
        <v>2</v>
      </c>
      <c r="AJ57" s="15"/>
      <c r="AK57" s="17">
        <f t="shared" si="9"/>
        <v>0</v>
      </c>
      <c r="AL57" s="15">
        <v>27</v>
      </c>
      <c r="AM57" s="17">
        <f t="shared" si="10"/>
        <v>4.0785498489425978</v>
      </c>
      <c r="AN57" s="15"/>
      <c r="AO57" s="15">
        <v>476</v>
      </c>
      <c r="AP57" s="17">
        <f t="shared" si="11"/>
        <v>0.7190332326283988</v>
      </c>
      <c r="AQ57" s="17">
        <f t="shared" si="12"/>
        <v>0.34744525547445254</v>
      </c>
      <c r="AR57" s="15">
        <v>88</v>
      </c>
      <c r="AS57" s="15">
        <v>0</v>
      </c>
      <c r="AT57" s="15">
        <v>0</v>
      </c>
      <c r="AU57" s="15">
        <v>0</v>
      </c>
      <c r="AV57" s="15"/>
      <c r="AW57" s="15"/>
      <c r="AX57" s="15">
        <v>0</v>
      </c>
      <c r="AY57" s="17">
        <f t="shared" si="13"/>
        <v>0</v>
      </c>
      <c r="AZ57" s="15">
        <v>0</v>
      </c>
      <c r="BA57" s="17">
        <f t="shared" si="14"/>
        <v>0</v>
      </c>
      <c r="BB57" s="15">
        <v>5</v>
      </c>
      <c r="BC57" s="19">
        <v>1</v>
      </c>
    </row>
    <row r="58" spans="1:55" x14ac:dyDescent="0.25">
      <c r="A58" s="14" t="s">
        <v>212</v>
      </c>
      <c r="B58" s="15" t="s">
        <v>213</v>
      </c>
      <c r="C58" s="15" t="s">
        <v>57</v>
      </c>
      <c r="D58" s="15">
        <v>13493</v>
      </c>
      <c r="E58" s="15">
        <v>44002</v>
      </c>
      <c r="F58" s="15">
        <v>200067635</v>
      </c>
      <c r="G58" s="15" t="s">
        <v>214</v>
      </c>
      <c r="H58" s="15">
        <v>44140</v>
      </c>
      <c r="I58" s="15" t="s">
        <v>212</v>
      </c>
      <c r="J58" s="15"/>
      <c r="K58" s="15">
        <v>1</v>
      </c>
      <c r="L58" s="15">
        <v>3763</v>
      </c>
      <c r="M58" s="15">
        <v>0</v>
      </c>
      <c r="N58" s="15"/>
      <c r="O58" s="15"/>
      <c r="P58" s="15"/>
      <c r="Q58" s="15"/>
      <c r="R58" s="15"/>
      <c r="S58" s="16">
        <f t="shared" si="1"/>
        <v>0</v>
      </c>
      <c r="T58" s="15">
        <v>0</v>
      </c>
      <c r="U58" s="15">
        <v>0</v>
      </c>
      <c r="V58" s="15"/>
      <c r="W58" s="15"/>
      <c r="X58" s="15"/>
      <c r="Y58" s="15"/>
      <c r="Z58" s="15"/>
      <c r="AA58" s="15"/>
      <c r="AB58" s="15">
        <f t="shared" si="2"/>
        <v>0</v>
      </c>
      <c r="AC58" s="17">
        <f t="shared" si="3"/>
        <v>0</v>
      </c>
      <c r="AD58" s="18" t="e">
        <f t="shared" si="4"/>
        <v>#DIV/0!</v>
      </c>
      <c r="AE58" s="15">
        <f t="shared" si="5"/>
        <v>0</v>
      </c>
      <c r="AF58" s="17">
        <f t="shared" si="6"/>
        <v>0</v>
      </c>
      <c r="AG58" s="17" t="e">
        <f t="shared" si="7"/>
        <v>#DIV/0!</v>
      </c>
      <c r="AH58" s="17" t="e">
        <f t="shared" si="8"/>
        <v>#DIV/0!</v>
      </c>
      <c r="AI58" s="15"/>
      <c r="AJ58" s="15"/>
      <c r="AK58" s="17">
        <f t="shared" si="9"/>
        <v>0</v>
      </c>
      <c r="AL58" s="15"/>
      <c r="AM58" s="17">
        <f t="shared" si="10"/>
        <v>0</v>
      </c>
      <c r="AN58" s="15"/>
      <c r="AO58" s="15">
        <v>0</v>
      </c>
      <c r="AP58" s="17">
        <f t="shared" si="11"/>
        <v>0</v>
      </c>
      <c r="AQ58" s="17" t="e">
        <f t="shared" si="12"/>
        <v>#DIV/0!</v>
      </c>
      <c r="AR58" s="15"/>
      <c r="AS58" s="15"/>
      <c r="AT58" s="15"/>
      <c r="AU58" s="15"/>
      <c r="AV58" s="15"/>
      <c r="AW58" s="15"/>
      <c r="AX58" s="15">
        <v>0</v>
      </c>
      <c r="AY58" s="17">
        <f t="shared" si="13"/>
        <v>0</v>
      </c>
      <c r="AZ58" s="15">
        <v>0</v>
      </c>
      <c r="BA58" s="17">
        <f t="shared" si="14"/>
        <v>0</v>
      </c>
      <c r="BB58" s="15"/>
      <c r="BC58" s="19"/>
    </row>
    <row r="59" spans="1:55" x14ac:dyDescent="0.25">
      <c r="A59" s="14" t="s">
        <v>215</v>
      </c>
      <c r="B59" s="15" t="s">
        <v>213</v>
      </c>
      <c r="C59" s="15" t="s">
        <v>57</v>
      </c>
      <c r="D59" s="15">
        <v>13498</v>
      </c>
      <c r="E59" s="15">
        <v>44022</v>
      </c>
      <c r="F59" s="15">
        <v>200067635</v>
      </c>
      <c r="G59" s="15" t="s">
        <v>216</v>
      </c>
      <c r="H59" s="15">
        <v>44190</v>
      </c>
      <c r="I59" s="15" t="s">
        <v>215</v>
      </c>
      <c r="J59" s="15" t="s">
        <v>217</v>
      </c>
      <c r="K59" s="15">
        <v>1</v>
      </c>
      <c r="L59" s="15">
        <v>2632</v>
      </c>
      <c r="M59" s="15">
        <v>4.5</v>
      </c>
      <c r="N59" s="15">
        <v>10</v>
      </c>
      <c r="O59" s="15">
        <v>0</v>
      </c>
      <c r="P59" s="15">
        <v>0</v>
      </c>
      <c r="Q59" s="15"/>
      <c r="R59" s="15">
        <v>35</v>
      </c>
      <c r="S59" s="16">
        <f t="shared" si="1"/>
        <v>1.3297872340425532E-2</v>
      </c>
      <c r="T59" s="15">
        <v>1737</v>
      </c>
      <c r="U59" s="15">
        <v>0</v>
      </c>
      <c r="V59" s="15">
        <v>0</v>
      </c>
      <c r="W59" s="15">
        <v>0</v>
      </c>
      <c r="X59" s="15">
        <v>0</v>
      </c>
      <c r="Y59" s="15">
        <v>0</v>
      </c>
      <c r="Z59" s="15">
        <v>0</v>
      </c>
      <c r="AA59" s="15">
        <v>0</v>
      </c>
      <c r="AB59" s="15">
        <f t="shared" si="2"/>
        <v>1737</v>
      </c>
      <c r="AC59" s="17">
        <f t="shared" si="3"/>
        <v>0.65995440729483279</v>
      </c>
      <c r="AD59" s="18">
        <f t="shared" si="4"/>
        <v>49.628571428571426</v>
      </c>
      <c r="AE59" s="15">
        <f t="shared" si="5"/>
        <v>0</v>
      </c>
      <c r="AF59" s="17">
        <f t="shared" si="6"/>
        <v>0</v>
      </c>
      <c r="AG59" s="17" t="e">
        <f t="shared" si="7"/>
        <v>#DIV/0!</v>
      </c>
      <c r="AH59" s="17" t="e">
        <f t="shared" si="8"/>
        <v>#DIV/0!</v>
      </c>
      <c r="AI59" s="15">
        <v>6</v>
      </c>
      <c r="AJ59" s="15"/>
      <c r="AK59" s="17">
        <f t="shared" si="9"/>
        <v>0</v>
      </c>
      <c r="AL59" s="15">
        <v>285</v>
      </c>
      <c r="AM59" s="17">
        <f t="shared" si="10"/>
        <v>10.828267477203648</v>
      </c>
      <c r="AN59" s="15"/>
      <c r="AO59" s="15">
        <v>0</v>
      </c>
      <c r="AP59" s="17">
        <f t="shared" si="11"/>
        <v>0</v>
      </c>
      <c r="AQ59" s="17">
        <f t="shared" si="12"/>
        <v>0</v>
      </c>
      <c r="AR59" s="15"/>
      <c r="AS59" s="15"/>
      <c r="AT59" s="15"/>
      <c r="AU59" s="15">
        <v>1</v>
      </c>
      <c r="AV59" s="15"/>
      <c r="AW59" s="15">
        <v>0</v>
      </c>
      <c r="AX59" s="15">
        <v>1400</v>
      </c>
      <c r="AY59" s="17">
        <f t="shared" si="13"/>
        <v>0.53191489361702127</v>
      </c>
      <c r="AZ59" s="15">
        <v>0</v>
      </c>
      <c r="BA59" s="17">
        <f t="shared" si="14"/>
        <v>0</v>
      </c>
      <c r="BB59" s="15">
        <v>16</v>
      </c>
      <c r="BC59" s="19">
        <v>1</v>
      </c>
    </row>
    <row r="60" spans="1:55" x14ac:dyDescent="0.25">
      <c r="A60" s="14" t="s">
        <v>218</v>
      </c>
      <c r="B60" s="15" t="s">
        <v>213</v>
      </c>
      <c r="C60" s="15" t="s">
        <v>57</v>
      </c>
      <c r="D60" s="15">
        <v>13530</v>
      </c>
      <c r="E60" s="15">
        <v>44037</v>
      </c>
      <c r="F60" s="15">
        <v>200067635</v>
      </c>
      <c r="G60" s="15" t="s">
        <v>219</v>
      </c>
      <c r="H60" s="15">
        <v>44690</v>
      </c>
      <c r="I60" s="15" t="s">
        <v>218</v>
      </c>
      <c r="J60" s="15" t="s">
        <v>220</v>
      </c>
      <c r="K60" s="15">
        <v>1</v>
      </c>
      <c r="L60" s="15">
        <v>3007</v>
      </c>
      <c r="M60" s="15">
        <v>8</v>
      </c>
      <c r="N60" s="15">
        <v>25</v>
      </c>
      <c r="O60" s="15">
        <v>1</v>
      </c>
      <c r="P60" s="15">
        <v>0</v>
      </c>
      <c r="Q60" s="15" t="s">
        <v>221</v>
      </c>
      <c r="R60" s="15">
        <v>140</v>
      </c>
      <c r="S60" s="16">
        <f t="shared" si="1"/>
        <v>4.6558031260392416E-2</v>
      </c>
      <c r="T60" s="15">
        <v>4009</v>
      </c>
      <c r="U60" s="15">
        <v>349</v>
      </c>
      <c r="V60" s="15">
        <v>0</v>
      </c>
      <c r="W60" s="15">
        <v>0</v>
      </c>
      <c r="X60" s="15">
        <v>0</v>
      </c>
      <c r="Y60" s="15">
        <v>0</v>
      </c>
      <c r="Z60" s="15">
        <v>0</v>
      </c>
      <c r="AA60" s="15">
        <v>0</v>
      </c>
      <c r="AB60" s="15">
        <f t="shared" si="2"/>
        <v>4009</v>
      </c>
      <c r="AC60" s="17">
        <f t="shared" si="3"/>
        <v>1.3332224808779514</v>
      </c>
      <c r="AD60" s="18">
        <f t="shared" si="4"/>
        <v>28.635714285714286</v>
      </c>
      <c r="AE60" s="15">
        <f t="shared" si="5"/>
        <v>349</v>
      </c>
      <c r="AF60" s="17">
        <f t="shared" si="6"/>
        <v>11.606252078483539</v>
      </c>
      <c r="AG60" s="17">
        <f t="shared" si="7"/>
        <v>11.487106017191977</v>
      </c>
      <c r="AH60" s="17">
        <f t="shared" si="8"/>
        <v>5.7435530085959883</v>
      </c>
      <c r="AI60" s="15">
        <v>4</v>
      </c>
      <c r="AJ60" s="15"/>
      <c r="AK60" s="17">
        <f t="shared" si="9"/>
        <v>0</v>
      </c>
      <c r="AL60" s="15">
        <v>556</v>
      </c>
      <c r="AM60" s="17">
        <f t="shared" si="10"/>
        <v>18.490189557698702</v>
      </c>
      <c r="AN60" s="15"/>
      <c r="AO60" s="15">
        <v>9885</v>
      </c>
      <c r="AP60" s="17">
        <f t="shared" si="11"/>
        <v>3.2873295643498501</v>
      </c>
      <c r="AQ60" s="17">
        <f t="shared" si="12"/>
        <v>2.4657021701172361</v>
      </c>
      <c r="AR60" s="15"/>
      <c r="AS60" s="15"/>
      <c r="AT60" s="15"/>
      <c r="AU60" s="15">
        <v>1</v>
      </c>
      <c r="AV60" s="15"/>
      <c r="AW60" s="15">
        <v>900</v>
      </c>
      <c r="AX60" s="15">
        <v>3263</v>
      </c>
      <c r="AY60" s="17">
        <f t="shared" si="13"/>
        <v>1.0851346857332891</v>
      </c>
      <c r="AZ60" s="15">
        <v>0.3</v>
      </c>
      <c r="BA60" s="17">
        <f t="shared" si="14"/>
        <v>0.19953441968739608</v>
      </c>
      <c r="BB60" s="15">
        <v>25</v>
      </c>
      <c r="BC60" s="19">
        <v>0</v>
      </c>
    </row>
    <row r="61" spans="1:55" x14ac:dyDescent="0.25">
      <c r="A61" s="14" t="s">
        <v>222</v>
      </c>
      <c r="B61" s="15" t="s">
        <v>213</v>
      </c>
      <c r="C61" s="15" t="s">
        <v>57</v>
      </c>
      <c r="D61" s="15">
        <v>13533</v>
      </c>
      <c r="E61" s="15">
        <v>44043</v>
      </c>
      <c r="F61" s="15">
        <v>200067635</v>
      </c>
      <c r="G61" s="15" t="s">
        <v>223</v>
      </c>
      <c r="H61" s="15">
        <v>44190</v>
      </c>
      <c r="I61" s="15" t="s">
        <v>222</v>
      </c>
      <c r="J61" s="15" t="s">
        <v>224</v>
      </c>
      <c r="K61" s="15">
        <v>1</v>
      </c>
      <c r="L61" s="15">
        <v>7035</v>
      </c>
      <c r="M61" s="15">
        <v>17</v>
      </c>
      <c r="N61" s="15">
        <v>40</v>
      </c>
      <c r="O61" s="15">
        <v>3</v>
      </c>
      <c r="P61" s="15">
        <v>0</v>
      </c>
      <c r="Q61" s="15" t="s">
        <v>225</v>
      </c>
      <c r="R61" s="15">
        <v>900</v>
      </c>
      <c r="S61" s="16">
        <f t="shared" si="1"/>
        <v>0.1279317697228145</v>
      </c>
      <c r="T61" s="15">
        <v>16684</v>
      </c>
      <c r="U61" s="15">
        <v>1054</v>
      </c>
      <c r="V61" s="15">
        <v>2445</v>
      </c>
      <c r="W61" s="15">
        <v>235</v>
      </c>
      <c r="X61" s="15">
        <v>2046</v>
      </c>
      <c r="Y61" s="15">
        <v>163</v>
      </c>
      <c r="Z61" s="15">
        <v>0</v>
      </c>
      <c r="AA61" s="15">
        <v>0</v>
      </c>
      <c r="AB61" s="15">
        <f t="shared" si="2"/>
        <v>21175</v>
      </c>
      <c r="AC61" s="17">
        <f t="shared" si="3"/>
        <v>3.0099502487562191</v>
      </c>
      <c r="AD61" s="18">
        <f t="shared" si="4"/>
        <v>23.527777777777779</v>
      </c>
      <c r="AE61" s="15">
        <f t="shared" si="5"/>
        <v>1452</v>
      </c>
      <c r="AF61" s="17">
        <f t="shared" si="6"/>
        <v>20.639658848614072</v>
      </c>
      <c r="AG61" s="17">
        <f t="shared" si="7"/>
        <v>14.583333333333334</v>
      </c>
      <c r="AH61" s="17">
        <f t="shared" si="8"/>
        <v>7.291666666666667</v>
      </c>
      <c r="AI61" s="15">
        <v>53</v>
      </c>
      <c r="AJ61" s="15">
        <v>3409</v>
      </c>
      <c r="AK61" s="17">
        <f t="shared" si="9"/>
        <v>48.457711442786071</v>
      </c>
      <c r="AL61" s="15">
        <v>2737</v>
      </c>
      <c r="AM61" s="17">
        <f t="shared" si="10"/>
        <v>38.905472636815922</v>
      </c>
      <c r="AN61" s="15">
        <v>23673</v>
      </c>
      <c r="AO61" s="15">
        <v>81799</v>
      </c>
      <c r="AP61" s="17">
        <f t="shared" si="11"/>
        <v>11.627434257285003</v>
      </c>
      <c r="AQ61" s="17">
        <f t="shared" si="12"/>
        <v>3.8629988193624558</v>
      </c>
      <c r="AR61" s="15">
        <v>3722</v>
      </c>
      <c r="AS61" s="15"/>
      <c r="AT61" s="15">
        <v>1055</v>
      </c>
      <c r="AU61" s="15">
        <v>0</v>
      </c>
      <c r="AV61" s="15"/>
      <c r="AW61" s="15">
        <v>5000</v>
      </c>
      <c r="AX61" s="15">
        <v>25350</v>
      </c>
      <c r="AY61" s="17">
        <f t="shared" si="13"/>
        <v>3.6034115138592751</v>
      </c>
      <c r="AZ61" s="15">
        <v>3.2</v>
      </c>
      <c r="BA61" s="17">
        <f t="shared" si="14"/>
        <v>0.9097370291400142</v>
      </c>
      <c r="BB61" s="15">
        <v>31</v>
      </c>
      <c r="BC61" s="19"/>
    </row>
    <row r="62" spans="1:55" x14ac:dyDescent="0.25">
      <c r="A62" s="14" t="s">
        <v>226</v>
      </c>
      <c r="B62" s="15" t="s">
        <v>213</v>
      </c>
      <c r="C62" s="15" t="s">
        <v>57</v>
      </c>
      <c r="D62" s="15">
        <v>1861</v>
      </c>
      <c r="E62" s="15">
        <v>44063</v>
      </c>
      <c r="F62" s="15">
        <v>200067635</v>
      </c>
      <c r="G62" s="15" t="s">
        <v>227</v>
      </c>
      <c r="H62" s="15">
        <v>44190</v>
      </c>
      <c r="I62" s="15" t="s">
        <v>226</v>
      </c>
      <c r="J62" s="15" t="s">
        <v>228</v>
      </c>
      <c r="K62" s="15">
        <v>1</v>
      </c>
      <c r="L62" s="15">
        <v>3621</v>
      </c>
      <c r="M62" s="15">
        <v>10.3</v>
      </c>
      <c r="N62" s="15">
        <v>30</v>
      </c>
      <c r="O62" s="15">
        <v>3</v>
      </c>
      <c r="P62" s="15">
        <v>1</v>
      </c>
      <c r="Q62" s="15" t="s">
        <v>229</v>
      </c>
      <c r="R62" s="15">
        <v>270</v>
      </c>
      <c r="S62" s="16">
        <f t="shared" si="1"/>
        <v>7.4565037282518648E-2</v>
      </c>
      <c r="T62" s="15">
        <v>11564</v>
      </c>
      <c r="U62" s="15">
        <v>1072</v>
      </c>
      <c r="V62" s="15">
        <v>102</v>
      </c>
      <c r="W62" s="15">
        <v>9</v>
      </c>
      <c r="X62" s="15">
        <v>1047</v>
      </c>
      <c r="Y62" s="15">
        <v>90</v>
      </c>
      <c r="Z62" s="15">
        <v>0</v>
      </c>
      <c r="AA62" s="15">
        <v>0</v>
      </c>
      <c r="AB62" s="15">
        <f t="shared" si="2"/>
        <v>12713</v>
      </c>
      <c r="AC62" s="17">
        <f t="shared" si="3"/>
        <v>3.5109085887876277</v>
      </c>
      <c r="AD62" s="18">
        <f t="shared" si="4"/>
        <v>47.085185185185182</v>
      </c>
      <c r="AE62" s="15">
        <f t="shared" si="5"/>
        <v>1171</v>
      </c>
      <c r="AF62" s="17">
        <f t="shared" si="6"/>
        <v>32.339132836233084</v>
      </c>
      <c r="AG62" s="17">
        <f t="shared" si="7"/>
        <v>10.856532877882152</v>
      </c>
      <c r="AH62" s="17">
        <f t="shared" si="8"/>
        <v>5.4282664389410762</v>
      </c>
      <c r="AI62" s="15">
        <v>33</v>
      </c>
      <c r="AJ62" s="15">
        <v>1090</v>
      </c>
      <c r="AK62" s="17">
        <f t="shared" si="9"/>
        <v>30.102181717757524</v>
      </c>
      <c r="AL62" s="15">
        <v>857</v>
      </c>
      <c r="AM62" s="17">
        <f t="shared" si="10"/>
        <v>23.667495167080919</v>
      </c>
      <c r="AN62" s="15"/>
      <c r="AO62" s="15">
        <v>26021</v>
      </c>
      <c r="AP62" s="17">
        <f t="shared" si="11"/>
        <v>7.1861364264015464</v>
      </c>
      <c r="AQ62" s="17">
        <f t="shared" si="12"/>
        <v>2.0468024856446156</v>
      </c>
      <c r="AR62" s="15">
        <v>2752</v>
      </c>
      <c r="AS62" s="15"/>
      <c r="AT62" s="15">
        <v>499</v>
      </c>
      <c r="AU62" s="15">
        <v>1</v>
      </c>
      <c r="AV62" s="15" t="s">
        <v>65</v>
      </c>
      <c r="AW62" s="15">
        <v>3433</v>
      </c>
      <c r="AX62" s="15">
        <v>13603</v>
      </c>
      <c r="AY62" s="17">
        <f t="shared" si="13"/>
        <v>3.7566970450151893</v>
      </c>
      <c r="AZ62" s="15">
        <v>1.6</v>
      </c>
      <c r="BA62" s="17">
        <f t="shared" si="14"/>
        <v>0.88373377520022089</v>
      </c>
      <c r="BB62" s="15">
        <v>17</v>
      </c>
      <c r="BC62" s="19"/>
    </row>
    <row r="63" spans="1:55" x14ac:dyDescent="0.25">
      <c r="A63" s="14" t="s">
        <v>230</v>
      </c>
      <c r="B63" s="15" t="s">
        <v>213</v>
      </c>
      <c r="C63" s="15" t="s">
        <v>57</v>
      </c>
      <c r="D63" s="15">
        <v>13546</v>
      </c>
      <c r="E63" s="15">
        <v>44064</v>
      </c>
      <c r="F63" s="15">
        <v>200067635</v>
      </c>
      <c r="G63" s="15" t="s">
        <v>231</v>
      </c>
      <c r="H63" s="15">
        <v>44190</v>
      </c>
      <c r="I63" s="15" t="s">
        <v>230</v>
      </c>
      <c r="J63" s="15" t="s">
        <v>232</v>
      </c>
      <c r="K63" s="15">
        <v>1</v>
      </c>
      <c r="L63" s="15">
        <v>4543</v>
      </c>
      <c r="M63" s="15">
        <v>9</v>
      </c>
      <c r="N63" s="15">
        <v>10</v>
      </c>
      <c r="O63" s="15">
        <v>2</v>
      </c>
      <c r="P63" s="15">
        <v>1</v>
      </c>
      <c r="Q63" s="15" t="s">
        <v>233</v>
      </c>
      <c r="R63" s="15">
        <v>150</v>
      </c>
      <c r="S63" s="16">
        <f t="shared" si="1"/>
        <v>3.3017829627999117E-2</v>
      </c>
      <c r="T63" s="15">
        <v>6627</v>
      </c>
      <c r="U63" s="15">
        <v>844</v>
      </c>
      <c r="V63" s="15">
        <v>141</v>
      </c>
      <c r="W63" s="15">
        <v>10</v>
      </c>
      <c r="X63" s="15">
        <v>0</v>
      </c>
      <c r="Y63" s="15">
        <v>0</v>
      </c>
      <c r="Z63" s="15">
        <v>0</v>
      </c>
      <c r="AA63" s="15">
        <v>0</v>
      </c>
      <c r="AB63" s="15">
        <f t="shared" si="2"/>
        <v>6768</v>
      </c>
      <c r="AC63" s="17">
        <f t="shared" si="3"/>
        <v>1.4897644728153203</v>
      </c>
      <c r="AD63" s="18">
        <f t="shared" si="4"/>
        <v>45.12</v>
      </c>
      <c r="AE63" s="15">
        <f t="shared" si="5"/>
        <v>854</v>
      </c>
      <c r="AF63" s="17">
        <f t="shared" si="6"/>
        <v>18.79815100154083</v>
      </c>
      <c r="AG63" s="17">
        <f t="shared" si="7"/>
        <v>7.9250585480093676</v>
      </c>
      <c r="AH63" s="17">
        <f t="shared" si="8"/>
        <v>3.9625292740046838</v>
      </c>
      <c r="AI63" s="15">
        <v>21</v>
      </c>
      <c r="AJ63" s="15">
        <v>858</v>
      </c>
      <c r="AK63" s="17">
        <f t="shared" si="9"/>
        <v>18.886198547215496</v>
      </c>
      <c r="AL63" s="15">
        <v>649</v>
      </c>
      <c r="AM63" s="17">
        <f t="shared" si="10"/>
        <v>14.285714285714286</v>
      </c>
      <c r="AN63" s="15">
        <v>5121</v>
      </c>
      <c r="AO63" s="15">
        <v>20762</v>
      </c>
      <c r="AP63" s="17">
        <f t="shared" si="11"/>
        <v>4.5701078582434516</v>
      </c>
      <c r="AQ63" s="17">
        <f t="shared" si="12"/>
        <v>3.0676713947990542</v>
      </c>
      <c r="AR63" s="15">
        <v>4022</v>
      </c>
      <c r="AS63" s="15"/>
      <c r="AT63" s="15">
        <v>0</v>
      </c>
      <c r="AU63" s="15">
        <v>0</v>
      </c>
      <c r="AV63" s="15"/>
      <c r="AW63" s="15">
        <v>2169</v>
      </c>
      <c r="AX63" s="15">
        <v>7537</v>
      </c>
      <c r="AY63" s="17">
        <f t="shared" si="13"/>
        <v>1.6590358793748625</v>
      </c>
      <c r="AZ63" s="15">
        <v>0.71</v>
      </c>
      <c r="BA63" s="17">
        <f t="shared" si="14"/>
        <v>0.31256878714505831</v>
      </c>
      <c r="BB63" s="15">
        <v>23</v>
      </c>
      <c r="BC63" s="19"/>
    </row>
    <row r="64" spans="1:55" x14ac:dyDescent="0.25">
      <c r="A64" s="14" t="s">
        <v>234</v>
      </c>
      <c r="B64" s="15" t="s">
        <v>213</v>
      </c>
      <c r="C64" s="15" t="s">
        <v>57</v>
      </c>
      <c r="D64" s="15">
        <v>1865</v>
      </c>
      <c r="E64" s="15">
        <v>44071</v>
      </c>
      <c r="F64" s="15">
        <v>200067635</v>
      </c>
      <c r="G64" s="15" t="s">
        <v>111</v>
      </c>
      <c r="H64" s="15">
        <v>44115</v>
      </c>
      <c r="I64" s="15" t="s">
        <v>234</v>
      </c>
      <c r="J64" s="15" t="s">
        <v>235</v>
      </c>
      <c r="K64" s="15">
        <v>1</v>
      </c>
      <c r="L64" s="15">
        <v>5755</v>
      </c>
      <c r="M64" s="15">
        <v>14.5</v>
      </c>
      <c r="N64" s="15">
        <v>28</v>
      </c>
      <c r="O64" s="15">
        <v>3</v>
      </c>
      <c r="P64" s="15">
        <v>1</v>
      </c>
      <c r="Q64" s="15" t="s">
        <v>236</v>
      </c>
      <c r="R64" s="15">
        <v>260</v>
      </c>
      <c r="S64" s="16">
        <f t="shared" si="1"/>
        <v>4.5178105994787145E-2</v>
      </c>
      <c r="T64" s="15">
        <v>9918</v>
      </c>
      <c r="U64" s="15">
        <v>1525</v>
      </c>
      <c r="V64" s="15">
        <v>0</v>
      </c>
      <c r="W64" s="15">
        <v>0</v>
      </c>
      <c r="X64" s="15">
        <v>0</v>
      </c>
      <c r="Y64" s="15">
        <v>0</v>
      </c>
      <c r="Z64" s="15">
        <v>0</v>
      </c>
      <c r="AA64" s="15">
        <v>0</v>
      </c>
      <c r="AB64" s="15">
        <f t="shared" si="2"/>
        <v>9918</v>
      </c>
      <c r="AC64" s="17">
        <f t="shared" si="3"/>
        <v>1.7233709817549956</v>
      </c>
      <c r="AD64" s="18">
        <f t="shared" si="4"/>
        <v>38.146153846153844</v>
      </c>
      <c r="AE64" s="15">
        <f t="shared" si="5"/>
        <v>1525</v>
      </c>
      <c r="AF64" s="17">
        <f t="shared" si="6"/>
        <v>26.498696785403997</v>
      </c>
      <c r="AG64" s="17">
        <f t="shared" si="7"/>
        <v>6.503606557377049</v>
      </c>
      <c r="AH64" s="17">
        <f t="shared" si="8"/>
        <v>3.2518032786885245</v>
      </c>
      <c r="AI64" s="15">
        <v>37</v>
      </c>
      <c r="AJ64" s="15">
        <v>1157</v>
      </c>
      <c r="AK64" s="17">
        <f t="shared" si="9"/>
        <v>20.104257167680277</v>
      </c>
      <c r="AL64" s="15">
        <v>855</v>
      </c>
      <c r="AM64" s="17">
        <f t="shared" si="10"/>
        <v>14.856646394439618</v>
      </c>
      <c r="AN64" s="15">
        <v>8821</v>
      </c>
      <c r="AO64" s="15">
        <v>27769</v>
      </c>
      <c r="AP64" s="17">
        <f t="shared" si="11"/>
        <v>4.8251954821894003</v>
      </c>
      <c r="AQ64" s="17">
        <f t="shared" si="12"/>
        <v>2.7998588425085704</v>
      </c>
      <c r="AR64" s="15">
        <v>25103</v>
      </c>
      <c r="AS64" s="15"/>
      <c r="AT64" s="15">
        <v>0</v>
      </c>
      <c r="AU64" s="15">
        <v>1</v>
      </c>
      <c r="AV64" s="15" t="s">
        <v>105</v>
      </c>
      <c r="AW64" s="15">
        <v>1697</v>
      </c>
      <c r="AX64" s="15">
        <v>11566</v>
      </c>
      <c r="AY64" s="17">
        <f t="shared" si="13"/>
        <v>2.0097306689834924</v>
      </c>
      <c r="AZ64" s="15">
        <v>1.8</v>
      </c>
      <c r="BA64" s="17">
        <f t="shared" si="14"/>
        <v>0.62554300608166813</v>
      </c>
      <c r="BB64" s="15">
        <v>26</v>
      </c>
      <c r="BC64" s="19"/>
    </row>
    <row r="65" spans="1:55" x14ac:dyDescent="0.25">
      <c r="A65" s="14" t="s">
        <v>237</v>
      </c>
      <c r="B65" s="15" t="s">
        <v>213</v>
      </c>
      <c r="C65" s="15" t="s">
        <v>57</v>
      </c>
      <c r="D65" s="15">
        <v>1864</v>
      </c>
      <c r="E65" s="15">
        <v>44070</v>
      </c>
      <c r="F65" s="15">
        <v>200067635</v>
      </c>
      <c r="G65" s="15" t="s">
        <v>111</v>
      </c>
      <c r="H65" s="15">
        <v>44690</v>
      </c>
      <c r="I65" s="15" t="s">
        <v>237</v>
      </c>
      <c r="J65" s="15" t="s">
        <v>238</v>
      </c>
      <c r="K65" s="15">
        <v>1</v>
      </c>
      <c r="L65" s="15">
        <v>4648</v>
      </c>
      <c r="M65" s="15">
        <v>13.5</v>
      </c>
      <c r="N65" s="15">
        <v>25</v>
      </c>
      <c r="O65" s="15">
        <v>1</v>
      </c>
      <c r="P65" s="15">
        <v>0</v>
      </c>
      <c r="Q65" s="15" t="s">
        <v>239</v>
      </c>
      <c r="R65" s="15">
        <v>84</v>
      </c>
      <c r="S65" s="16">
        <f t="shared" si="1"/>
        <v>1.8072289156626505E-2</v>
      </c>
      <c r="T65" s="15">
        <v>6603</v>
      </c>
      <c r="U65" s="15">
        <v>581</v>
      </c>
      <c r="V65" s="15">
        <v>222</v>
      </c>
      <c r="W65" s="15">
        <v>10</v>
      </c>
      <c r="X65" s="15">
        <v>0</v>
      </c>
      <c r="Y65" s="15">
        <v>0</v>
      </c>
      <c r="Z65" s="15">
        <v>0</v>
      </c>
      <c r="AA65" s="15">
        <v>0</v>
      </c>
      <c r="AB65" s="15">
        <f t="shared" si="2"/>
        <v>6825</v>
      </c>
      <c r="AC65" s="17">
        <f t="shared" si="3"/>
        <v>1.4683734939759037</v>
      </c>
      <c r="AD65" s="18">
        <f t="shared" si="4"/>
        <v>81.25</v>
      </c>
      <c r="AE65" s="15">
        <f t="shared" si="5"/>
        <v>591</v>
      </c>
      <c r="AF65" s="17">
        <f t="shared" si="6"/>
        <v>12.715146299483649</v>
      </c>
      <c r="AG65" s="17">
        <f t="shared" si="7"/>
        <v>11.548223350253807</v>
      </c>
      <c r="AH65" s="17">
        <f t="shared" si="8"/>
        <v>5.7741116751269033</v>
      </c>
      <c r="AI65" s="15">
        <v>27</v>
      </c>
      <c r="AJ65" s="15">
        <v>446</v>
      </c>
      <c r="AK65" s="17">
        <f t="shared" si="9"/>
        <v>9.5955249569707401</v>
      </c>
      <c r="AL65" s="15">
        <v>446</v>
      </c>
      <c r="AM65" s="17">
        <f t="shared" si="10"/>
        <v>9.5955249569707401</v>
      </c>
      <c r="AN65" s="15"/>
      <c r="AO65" s="15">
        <v>18377</v>
      </c>
      <c r="AP65" s="17">
        <f t="shared" si="11"/>
        <v>3.9537435456110157</v>
      </c>
      <c r="AQ65" s="17">
        <f t="shared" si="12"/>
        <v>2.6926007326007326</v>
      </c>
      <c r="AR65" s="15">
        <v>1395</v>
      </c>
      <c r="AS65" s="15"/>
      <c r="AT65" s="15">
        <v>0</v>
      </c>
      <c r="AU65" s="15">
        <v>0</v>
      </c>
      <c r="AV65" s="15"/>
      <c r="AW65" s="15">
        <v>1157</v>
      </c>
      <c r="AX65" s="15">
        <v>9094</v>
      </c>
      <c r="AY65" s="17">
        <f t="shared" si="13"/>
        <v>1.9565404475043029</v>
      </c>
      <c r="AZ65" s="15">
        <v>1</v>
      </c>
      <c r="BA65" s="17">
        <f t="shared" si="14"/>
        <v>0.43029259896729777</v>
      </c>
      <c r="BB65" s="15">
        <v>14</v>
      </c>
      <c r="BC65" s="19"/>
    </row>
    <row r="66" spans="1:55" x14ac:dyDescent="0.25">
      <c r="A66" s="14" t="s">
        <v>240</v>
      </c>
      <c r="B66" s="15" t="s">
        <v>213</v>
      </c>
      <c r="C66" s="15" t="s">
        <v>57</v>
      </c>
      <c r="D66" s="15">
        <v>13625</v>
      </c>
      <c r="E66" s="15">
        <v>44088</v>
      </c>
      <c r="F66" s="15">
        <v>200067635</v>
      </c>
      <c r="G66" s="15" t="s">
        <v>219</v>
      </c>
      <c r="H66" s="15">
        <v>44690</v>
      </c>
      <c r="I66" s="15" t="s">
        <v>240</v>
      </c>
      <c r="J66" s="15"/>
      <c r="K66" s="15">
        <v>1</v>
      </c>
      <c r="L66" s="15">
        <v>2908</v>
      </c>
      <c r="M66" s="15">
        <v>5.5</v>
      </c>
      <c r="N66" s="15">
        <v>9</v>
      </c>
      <c r="O66" s="15">
        <v>0</v>
      </c>
      <c r="P66" s="15">
        <v>0</v>
      </c>
      <c r="Q66" s="15" t="s">
        <v>241</v>
      </c>
      <c r="R66" s="15">
        <v>170</v>
      </c>
      <c r="S66" s="16">
        <f t="shared" si="1"/>
        <v>5.8459422283356259E-2</v>
      </c>
      <c r="T66" s="15">
        <v>3825</v>
      </c>
      <c r="U66" s="15">
        <v>373</v>
      </c>
      <c r="V66" s="15">
        <v>0</v>
      </c>
      <c r="W66" s="15">
        <v>0</v>
      </c>
      <c r="X66" s="15">
        <v>0</v>
      </c>
      <c r="Y66" s="15">
        <v>0</v>
      </c>
      <c r="Z66" s="15">
        <v>0</v>
      </c>
      <c r="AA66" s="15">
        <v>0</v>
      </c>
      <c r="AB66" s="15">
        <f t="shared" si="2"/>
        <v>3825</v>
      </c>
      <c r="AC66" s="17">
        <f t="shared" si="3"/>
        <v>1.3153370013755159</v>
      </c>
      <c r="AD66" s="18">
        <f t="shared" si="4"/>
        <v>22.5</v>
      </c>
      <c r="AE66" s="15">
        <f t="shared" si="5"/>
        <v>373</v>
      </c>
      <c r="AF66" s="17">
        <f t="shared" si="6"/>
        <v>12.826685006877579</v>
      </c>
      <c r="AG66" s="17">
        <f t="shared" si="7"/>
        <v>10.254691689008043</v>
      </c>
      <c r="AH66" s="17">
        <f t="shared" si="8"/>
        <v>5.1273458445040214</v>
      </c>
      <c r="AI66" s="15">
        <v>9</v>
      </c>
      <c r="AJ66" s="15"/>
      <c r="AK66" s="17">
        <f t="shared" si="9"/>
        <v>0</v>
      </c>
      <c r="AL66" s="15">
        <v>228</v>
      </c>
      <c r="AM66" s="17">
        <f t="shared" si="10"/>
        <v>7.8404401650618984</v>
      </c>
      <c r="AN66" s="15">
        <v>3445</v>
      </c>
      <c r="AO66" s="15">
        <v>9545</v>
      </c>
      <c r="AP66" s="17">
        <f t="shared" si="11"/>
        <v>3.2823246217331499</v>
      </c>
      <c r="AQ66" s="17">
        <f t="shared" si="12"/>
        <v>2.4954248366013072</v>
      </c>
      <c r="AR66" s="15"/>
      <c r="AS66" s="15"/>
      <c r="AT66" s="15"/>
      <c r="AU66" s="15">
        <v>0</v>
      </c>
      <c r="AV66" s="15"/>
      <c r="AW66" s="15">
        <v>0</v>
      </c>
      <c r="AX66" s="15">
        <v>3213</v>
      </c>
      <c r="AY66" s="17">
        <f t="shared" si="13"/>
        <v>1.1048830811554333</v>
      </c>
      <c r="AZ66" s="15">
        <v>0</v>
      </c>
      <c r="BA66" s="17">
        <f t="shared" si="14"/>
        <v>0</v>
      </c>
      <c r="BB66" s="15">
        <v>18</v>
      </c>
      <c r="BC66" s="19">
        <v>0</v>
      </c>
    </row>
    <row r="67" spans="1:55" x14ac:dyDescent="0.25">
      <c r="A67" s="14" t="s">
        <v>242</v>
      </c>
      <c r="B67" s="15" t="s">
        <v>213</v>
      </c>
      <c r="C67" s="15" t="s">
        <v>57</v>
      </c>
      <c r="D67" s="15">
        <v>14161</v>
      </c>
      <c r="E67" s="15">
        <v>44142</v>
      </c>
      <c r="F67" s="15">
        <v>200067635</v>
      </c>
      <c r="G67" s="15" t="s">
        <v>216</v>
      </c>
      <c r="H67" s="15">
        <v>44140</v>
      </c>
      <c r="I67" s="15" t="s">
        <v>242</v>
      </c>
      <c r="J67" s="15" t="s">
        <v>243</v>
      </c>
      <c r="K67" s="15">
        <v>1</v>
      </c>
      <c r="L67" s="15">
        <v>1899</v>
      </c>
      <c r="M67" s="15">
        <v>4</v>
      </c>
      <c r="N67" s="15">
        <v>10</v>
      </c>
      <c r="O67" s="15"/>
      <c r="P67" s="15">
        <v>0</v>
      </c>
      <c r="Q67" s="15" t="s">
        <v>138</v>
      </c>
      <c r="R67" s="15">
        <v>144</v>
      </c>
      <c r="S67" s="16">
        <f t="shared" ref="S67:S130" si="15">R67/L67</f>
        <v>7.582938388625593E-2</v>
      </c>
      <c r="T67" s="15">
        <v>3204</v>
      </c>
      <c r="U67" s="15">
        <v>50</v>
      </c>
      <c r="V67" s="15"/>
      <c r="W67" s="15"/>
      <c r="X67" s="15"/>
      <c r="Y67" s="15"/>
      <c r="Z67" s="15"/>
      <c r="AA67" s="15"/>
      <c r="AB67" s="15">
        <f t="shared" ref="AB67:AB130" si="16">T67+V67+X67+Z67</f>
        <v>3204</v>
      </c>
      <c r="AC67" s="17">
        <f t="shared" ref="AC67:AC130" si="17">AB67/L67</f>
        <v>1.6872037914691944</v>
      </c>
      <c r="AD67" s="18">
        <f t="shared" ref="AD67:AD130" si="18">AB67/R67</f>
        <v>22.25</v>
      </c>
      <c r="AE67" s="15">
        <f t="shared" ref="AE67:AE130" si="19">U67+W67+Y67+AA67</f>
        <v>50</v>
      </c>
      <c r="AF67" s="17">
        <f t="shared" ref="AF67:AF130" si="20">AE67*100/L67</f>
        <v>2.6329647182727753</v>
      </c>
      <c r="AG67" s="17">
        <f t="shared" ref="AG67:AG130" si="21">AB67/AE67</f>
        <v>64.08</v>
      </c>
      <c r="AH67" s="17">
        <f t="shared" ref="AH67:AH130" si="22">AG67/2</f>
        <v>32.04</v>
      </c>
      <c r="AI67" s="15"/>
      <c r="AJ67" s="15"/>
      <c r="AK67" s="17">
        <f t="shared" ref="AK67:AK130" si="23">AJ67*100/L67</f>
        <v>0</v>
      </c>
      <c r="AL67" s="15"/>
      <c r="AM67" s="17">
        <f t="shared" ref="AM67:AM130" si="24">AL67*100/L67</f>
        <v>0</v>
      </c>
      <c r="AN67" s="15"/>
      <c r="AO67" s="15">
        <v>3252</v>
      </c>
      <c r="AP67" s="17">
        <f t="shared" ref="AP67:AP130" si="25">AO67/L67</f>
        <v>1.712480252764613</v>
      </c>
      <c r="AQ67" s="17">
        <f t="shared" ref="AQ67:AQ130" si="26">AO67/AB67</f>
        <v>1.0149812734082397</v>
      </c>
      <c r="AR67" s="15"/>
      <c r="AS67" s="15"/>
      <c r="AT67" s="15"/>
      <c r="AU67" s="15">
        <v>0</v>
      </c>
      <c r="AV67" s="15"/>
      <c r="AW67" s="15">
        <v>0</v>
      </c>
      <c r="AX67" s="15">
        <v>600</v>
      </c>
      <c r="AY67" s="17">
        <f t="shared" ref="AY67:AY130" si="27">AX67/L67</f>
        <v>0.31595576619273302</v>
      </c>
      <c r="AZ67" s="15">
        <v>0</v>
      </c>
      <c r="BA67" s="17">
        <f t="shared" ref="BA67:BA130" si="28">AZ67*2000/L67</f>
        <v>0</v>
      </c>
      <c r="BB67" s="15">
        <v>16</v>
      </c>
      <c r="BC67" s="19">
        <v>0</v>
      </c>
    </row>
    <row r="68" spans="1:55" x14ac:dyDescent="0.25">
      <c r="A68" s="14" t="s">
        <v>244</v>
      </c>
      <c r="B68" s="15" t="s">
        <v>213</v>
      </c>
      <c r="C68" s="15" t="s">
        <v>57</v>
      </c>
      <c r="D68" s="15">
        <v>1895</v>
      </c>
      <c r="E68" s="15">
        <v>44165</v>
      </c>
      <c r="F68" s="15">
        <v>200067635</v>
      </c>
      <c r="G68" s="15" t="s">
        <v>245</v>
      </c>
      <c r="H68" s="15">
        <v>44190</v>
      </c>
      <c r="I68" s="15" t="s">
        <v>244</v>
      </c>
      <c r="J68" s="15" t="s">
        <v>246</v>
      </c>
      <c r="K68" s="15">
        <v>1</v>
      </c>
      <c r="L68" s="15">
        <v>2268</v>
      </c>
      <c r="M68" s="15">
        <v>8</v>
      </c>
      <c r="N68" s="15">
        <v>50</v>
      </c>
      <c r="O68" s="15">
        <v>1</v>
      </c>
      <c r="P68" s="15">
        <v>0</v>
      </c>
      <c r="Q68" s="15" t="s">
        <v>247</v>
      </c>
      <c r="R68" s="15">
        <v>100</v>
      </c>
      <c r="S68" s="16">
        <f t="shared" si="15"/>
        <v>4.4091710758377423E-2</v>
      </c>
      <c r="T68" s="15">
        <v>4523</v>
      </c>
      <c r="U68" s="15">
        <v>470</v>
      </c>
      <c r="V68" s="15">
        <v>25</v>
      </c>
      <c r="W68" s="15">
        <v>5</v>
      </c>
      <c r="X68" s="15">
        <v>0</v>
      </c>
      <c r="Y68" s="15">
        <v>0</v>
      </c>
      <c r="Z68" s="15">
        <v>0</v>
      </c>
      <c r="AA68" s="15">
        <v>0</v>
      </c>
      <c r="AB68" s="15">
        <f t="shared" si="16"/>
        <v>4548</v>
      </c>
      <c r="AC68" s="17">
        <f t="shared" si="17"/>
        <v>2.0052910052910051</v>
      </c>
      <c r="AD68" s="18">
        <f t="shared" si="18"/>
        <v>45.48</v>
      </c>
      <c r="AE68" s="15">
        <f t="shared" si="19"/>
        <v>475</v>
      </c>
      <c r="AF68" s="17">
        <f t="shared" si="20"/>
        <v>20.943562610229275</v>
      </c>
      <c r="AG68" s="17">
        <f t="shared" si="21"/>
        <v>9.5747368421052634</v>
      </c>
      <c r="AH68" s="17">
        <f t="shared" si="22"/>
        <v>4.7873684210526317</v>
      </c>
      <c r="AI68" s="15">
        <v>0</v>
      </c>
      <c r="AJ68" s="15">
        <v>355</v>
      </c>
      <c r="AK68" s="17">
        <f t="shared" si="23"/>
        <v>15.652557319223986</v>
      </c>
      <c r="AL68" s="15">
        <v>280</v>
      </c>
      <c r="AM68" s="17">
        <f t="shared" si="24"/>
        <v>12.345679012345679</v>
      </c>
      <c r="AN68" s="15"/>
      <c r="AO68" s="15">
        <v>8900</v>
      </c>
      <c r="AP68" s="17">
        <f t="shared" si="25"/>
        <v>3.924162257495591</v>
      </c>
      <c r="AQ68" s="17">
        <f t="shared" si="26"/>
        <v>1.9569041336851363</v>
      </c>
      <c r="AR68" s="15">
        <v>1638</v>
      </c>
      <c r="AS68" s="15"/>
      <c r="AT68" s="15">
        <v>0</v>
      </c>
      <c r="AU68" s="15">
        <v>0</v>
      </c>
      <c r="AV68" s="15"/>
      <c r="AW68" s="15">
        <v>600</v>
      </c>
      <c r="AX68" s="15">
        <v>3849</v>
      </c>
      <c r="AY68" s="17">
        <f t="shared" si="27"/>
        <v>1.697089947089947</v>
      </c>
      <c r="AZ68" s="15">
        <v>0.5</v>
      </c>
      <c r="BA68" s="17">
        <f t="shared" si="28"/>
        <v>0.44091710758377423</v>
      </c>
      <c r="BB68" s="15">
        <v>15</v>
      </c>
      <c r="BC68" s="19"/>
    </row>
    <row r="69" spans="1:55" x14ac:dyDescent="0.25">
      <c r="A69" s="14" t="s">
        <v>248</v>
      </c>
      <c r="B69" s="15" t="s">
        <v>213</v>
      </c>
      <c r="C69" s="15" t="s">
        <v>57</v>
      </c>
      <c r="D69" s="15">
        <v>13892</v>
      </c>
      <c r="E69" s="15">
        <v>44216</v>
      </c>
      <c r="F69" s="15">
        <v>200067635</v>
      </c>
      <c r="G69" s="15" t="s">
        <v>219</v>
      </c>
      <c r="H69" s="15">
        <v>44116</v>
      </c>
      <c r="I69" s="15" t="s">
        <v>248</v>
      </c>
      <c r="J69" s="15"/>
      <c r="K69" s="15">
        <v>1</v>
      </c>
      <c r="L69" s="15">
        <v>3961</v>
      </c>
      <c r="M69" s="15">
        <v>6.5</v>
      </c>
      <c r="N69" s="15">
        <v>1</v>
      </c>
      <c r="O69" s="15">
        <v>0</v>
      </c>
      <c r="P69" s="15">
        <v>0</v>
      </c>
      <c r="Q69" s="15" t="s">
        <v>249</v>
      </c>
      <c r="R69" s="15">
        <v>69</v>
      </c>
      <c r="S69" s="16">
        <f t="shared" si="15"/>
        <v>1.7419843473870236E-2</v>
      </c>
      <c r="T69" s="15">
        <v>4479</v>
      </c>
      <c r="U69" s="15">
        <v>590</v>
      </c>
      <c r="V69" s="15">
        <v>1</v>
      </c>
      <c r="W69" s="15">
        <v>0</v>
      </c>
      <c r="X69" s="15">
        <v>1479</v>
      </c>
      <c r="Y69" s="15">
        <v>96</v>
      </c>
      <c r="Z69" s="15">
        <v>0</v>
      </c>
      <c r="AA69" s="15">
        <v>0</v>
      </c>
      <c r="AB69" s="15">
        <f t="shared" si="16"/>
        <v>5959</v>
      </c>
      <c r="AC69" s="17">
        <f t="shared" si="17"/>
        <v>1.504418076243373</v>
      </c>
      <c r="AD69" s="18">
        <f t="shared" si="18"/>
        <v>86.362318840579704</v>
      </c>
      <c r="AE69" s="15">
        <f t="shared" si="19"/>
        <v>686</v>
      </c>
      <c r="AF69" s="17">
        <f t="shared" si="20"/>
        <v>17.318858874021711</v>
      </c>
      <c r="AG69" s="17">
        <f t="shared" si="21"/>
        <v>8.686588921282798</v>
      </c>
      <c r="AH69" s="17">
        <f t="shared" si="22"/>
        <v>4.343294460641399</v>
      </c>
      <c r="AI69" s="15">
        <v>12</v>
      </c>
      <c r="AJ69" s="15">
        <v>536</v>
      </c>
      <c r="AK69" s="17">
        <f t="shared" si="23"/>
        <v>13.531936379702096</v>
      </c>
      <c r="AL69" s="15">
        <v>229</v>
      </c>
      <c r="AM69" s="17">
        <f t="shared" si="24"/>
        <v>5.7813683413279477</v>
      </c>
      <c r="AN69" s="15"/>
      <c r="AO69" s="15">
        <v>16284</v>
      </c>
      <c r="AP69" s="17">
        <f t="shared" si="25"/>
        <v>4.1110830598333754</v>
      </c>
      <c r="AQ69" s="17">
        <f t="shared" si="26"/>
        <v>2.7326732673267329</v>
      </c>
      <c r="AR69" s="15"/>
      <c r="AS69" s="15"/>
      <c r="AT69" s="15"/>
      <c r="AU69" s="15">
        <v>0</v>
      </c>
      <c r="AV69" s="15"/>
      <c r="AW69" s="15">
        <v>3750</v>
      </c>
      <c r="AX69" s="15">
        <v>11511</v>
      </c>
      <c r="AY69" s="17">
        <f t="shared" si="27"/>
        <v>2.9060843221408734</v>
      </c>
      <c r="AZ69" s="15">
        <v>0.5</v>
      </c>
      <c r="BA69" s="17">
        <f t="shared" si="28"/>
        <v>0.25246149962130776</v>
      </c>
      <c r="BB69" s="15">
        <v>22</v>
      </c>
      <c r="BC69" s="19"/>
    </row>
    <row r="70" spans="1:55" x14ac:dyDescent="0.25">
      <c r="A70" s="14" t="s">
        <v>250</v>
      </c>
      <c r="B70" s="15" t="s">
        <v>251</v>
      </c>
      <c r="C70" s="15" t="s">
        <v>57</v>
      </c>
      <c r="D70" s="15">
        <v>1844</v>
      </c>
      <c r="E70" s="15">
        <v>44003</v>
      </c>
      <c r="F70" s="15">
        <v>244400552</v>
      </c>
      <c r="G70" s="15" t="s">
        <v>252</v>
      </c>
      <c r="H70" s="15">
        <v>44150</v>
      </c>
      <c r="I70" s="15" t="s">
        <v>250</v>
      </c>
      <c r="J70" s="15" t="s">
        <v>253</v>
      </c>
      <c r="K70" s="15">
        <v>1</v>
      </c>
      <c r="L70" s="15">
        <v>10595</v>
      </c>
      <c r="M70" s="15">
        <v>27</v>
      </c>
      <c r="N70" s="15">
        <v>30</v>
      </c>
      <c r="O70" s="15">
        <v>6</v>
      </c>
      <c r="P70" s="15">
        <v>0</v>
      </c>
      <c r="Q70" s="15" t="s">
        <v>254</v>
      </c>
      <c r="R70" s="15">
        <v>1000</v>
      </c>
      <c r="S70" s="16">
        <f t="shared" si="15"/>
        <v>9.4384143463898063E-2</v>
      </c>
      <c r="T70" s="15">
        <v>33833</v>
      </c>
      <c r="U70" s="15">
        <v>0</v>
      </c>
      <c r="V70" s="15">
        <v>13245</v>
      </c>
      <c r="W70" s="15"/>
      <c r="X70" s="15">
        <v>4045</v>
      </c>
      <c r="Y70" s="15"/>
      <c r="Z70" s="15">
        <v>10</v>
      </c>
      <c r="AA70" s="15"/>
      <c r="AB70" s="15">
        <f t="shared" si="16"/>
        <v>51133</v>
      </c>
      <c r="AC70" s="17">
        <f t="shared" si="17"/>
        <v>4.8261444077395002</v>
      </c>
      <c r="AD70" s="18">
        <f t="shared" si="18"/>
        <v>51.133000000000003</v>
      </c>
      <c r="AE70" s="36">
        <v>3646.0623278470089</v>
      </c>
      <c r="AF70" s="38">
        <f t="shared" si="20"/>
        <v>34.413046982982621</v>
      </c>
      <c r="AG70" s="17">
        <f t="shared" si="21"/>
        <v>14.024170571487163</v>
      </c>
      <c r="AH70" s="17">
        <f t="shared" si="22"/>
        <v>7.0120852857435816</v>
      </c>
      <c r="AI70" s="15">
        <v>50</v>
      </c>
      <c r="AJ70" s="15"/>
      <c r="AK70" s="17">
        <f t="shared" si="23"/>
        <v>0</v>
      </c>
      <c r="AL70" s="15">
        <v>3038</v>
      </c>
      <c r="AM70" s="17">
        <f t="shared" si="24"/>
        <v>28.673902784332231</v>
      </c>
      <c r="AN70" s="15"/>
      <c r="AO70" s="15">
        <v>158698</v>
      </c>
      <c r="AP70" s="17">
        <f t="shared" si="25"/>
        <v>14.978574799433694</v>
      </c>
      <c r="AQ70" s="17">
        <f t="shared" si="26"/>
        <v>3.1036317055521874</v>
      </c>
      <c r="AR70" s="15"/>
      <c r="AS70" s="15"/>
      <c r="AT70" s="15"/>
      <c r="AU70" s="15">
        <v>1</v>
      </c>
      <c r="AV70" s="15" t="s">
        <v>65</v>
      </c>
      <c r="AW70" s="36">
        <v>13251.727578335755</v>
      </c>
      <c r="AX70" s="36">
        <v>67986.687017398232</v>
      </c>
      <c r="AY70" s="38">
        <f t="shared" si="27"/>
        <v>6.416865221085251</v>
      </c>
      <c r="AZ70" s="39">
        <v>9.4774048339358465</v>
      </c>
      <c r="BA70" s="38">
        <f t="shared" si="28"/>
        <v>1.7890334750232839</v>
      </c>
      <c r="BB70" s="15">
        <v>19</v>
      </c>
      <c r="BC70" s="19">
        <v>1</v>
      </c>
    </row>
    <row r="71" spans="1:55" x14ac:dyDescent="0.25">
      <c r="A71" s="14" t="s">
        <v>255</v>
      </c>
      <c r="B71" s="15" t="s">
        <v>251</v>
      </c>
      <c r="C71" s="15" t="s">
        <v>57</v>
      </c>
      <c r="D71" s="15">
        <v>13539</v>
      </c>
      <c r="E71" s="15">
        <v>44048</v>
      </c>
      <c r="F71" s="15">
        <v>244400552</v>
      </c>
      <c r="G71" s="15" t="s">
        <v>256</v>
      </c>
      <c r="H71" s="15">
        <v>44521</v>
      </c>
      <c r="I71" s="15" t="s">
        <v>255</v>
      </c>
      <c r="J71" s="15" t="s">
        <v>257</v>
      </c>
      <c r="K71" s="15">
        <v>1</v>
      </c>
      <c r="L71" s="15">
        <v>2543</v>
      </c>
      <c r="M71" s="15">
        <v>7.5</v>
      </c>
      <c r="N71" s="15">
        <v>10</v>
      </c>
      <c r="O71" s="15">
        <v>1</v>
      </c>
      <c r="P71" s="15">
        <v>0</v>
      </c>
      <c r="Q71" s="15" t="s">
        <v>254</v>
      </c>
      <c r="R71" s="15">
        <v>131</v>
      </c>
      <c r="S71" s="16">
        <f t="shared" si="15"/>
        <v>5.1513959889893823E-2</v>
      </c>
      <c r="T71" s="15">
        <v>3552</v>
      </c>
      <c r="U71" s="15">
        <v>0</v>
      </c>
      <c r="V71" s="15">
        <v>0</v>
      </c>
      <c r="W71" s="15">
        <v>0</v>
      </c>
      <c r="X71" s="15">
        <v>150</v>
      </c>
      <c r="Y71" s="15"/>
      <c r="Z71" s="15">
        <v>0</v>
      </c>
      <c r="AA71" s="15">
        <v>0</v>
      </c>
      <c r="AB71" s="15">
        <f t="shared" si="16"/>
        <v>3702</v>
      </c>
      <c r="AC71" s="17">
        <f t="shared" si="17"/>
        <v>1.4557609123082973</v>
      </c>
      <c r="AD71" s="18">
        <f t="shared" si="18"/>
        <v>28.259541984732824</v>
      </c>
      <c r="AE71" s="36">
        <v>210.88612400476185</v>
      </c>
      <c r="AF71" s="38">
        <f t="shared" si="20"/>
        <v>8.2928086513866237</v>
      </c>
      <c r="AG71" s="17">
        <f t="shared" si="21"/>
        <v>17.554497800511559</v>
      </c>
      <c r="AH71" s="17">
        <f t="shared" si="22"/>
        <v>8.7772489002557794</v>
      </c>
      <c r="AI71" s="15">
        <v>8</v>
      </c>
      <c r="AJ71" s="15"/>
      <c r="AK71" s="17">
        <f t="shared" si="23"/>
        <v>0</v>
      </c>
      <c r="AL71" s="15">
        <v>515</v>
      </c>
      <c r="AM71" s="17">
        <f t="shared" si="24"/>
        <v>20.251671254423908</v>
      </c>
      <c r="AN71" s="15"/>
      <c r="AO71" s="15">
        <v>9179</v>
      </c>
      <c r="AP71" s="17">
        <f t="shared" si="25"/>
        <v>3.6095163193079038</v>
      </c>
      <c r="AQ71" s="17">
        <f t="shared" si="26"/>
        <v>2.4794705564559698</v>
      </c>
      <c r="AR71" s="15"/>
      <c r="AS71" s="15"/>
      <c r="AT71" s="15"/>
      <c r="AU71" s="15">
        <v>1</v>
      </c>
      <c r="AV71" s="15" t="s">
        <v>65</v>
      </c>
      <c r="AW71" s="36">
        <v>766.47221415231377</v>
      </c>
      <c r="AX71" s="36">
        <v>3932.3104269284959</v>
      </c>
      <c r="AY71" s="38">
        <f t="shared" si="27"/>
        <v>1.5463273405145481</v>
      </c>
      <c r="AZ71" s="39">
        <v>0.54816758226755935</v>
      </c>
      <c r="BA71" s="38">
        <f t="shared" si="28"/>
        <v>0.43111882207436836</v>
      </c>
      <c r="BB71" s="15">
        <v>14</v>
      </c>
      <c r="BC71" s="19">
        <v>1</v>
      </c>
    </row>
    <row r="72" spans="1:55" x14ac:dyDescent="0.25">
      <c r="A72" s="14" t="s">
        <v>258</v>
      </c>
      <c r="B72" s="15" t="s">
        <v>251</v>
      </c>
      <c r="C72" s="15" t="s">
        <v>57</v>
      </c>
      <c r="D72" s="15">
        <v>13552</v>
      </c>
      <c r="E72" s="15">
        <v>44077</v>
      </c>
      <c r="F72" s="15">
        <v>244400552</v>
      </c>
      <c r="G72" s="15" t="s">
        <v>259</v>
      </c>
      <c r="H72" s="15">
        <v>44440</v>
      </c>
      <c r="I72" s="15" t="s">
        <v>258</v>
      </c>
      <c r="J72" s="15" t="s">
        <v>257</v>
      </c>
      <c r="K72" s="15">
        <v>1</v>
      </c>
      <c r="L72" s="15">
        <v>2434</v>
      </c>
      <c r="M72" s="15">
        <v>8</v>
      </c>
      <c r="N72" s="15">
        <v>10</v>
      </c>
      <c r="O72" s="15">
        <v>0</v>
      </c>
      <c r="P72" s="15">
        <v>0</v>
      </c>
      <c r="Q72" s="15" t="s">
        <v>254</v>
      </c>
      <c r="R72" s="15">
        <v>134</v>
      </c>
      <c r="S72" s="16">
        <f t="shared" si="15"/>
        <v>5.5053410024650778E-2</v>
      </c>
      <c r="T72" s="15">
        <v>6596</v>
      </c>
      <c r="U72" s="15">
        <v>0</v>
      </c>
      <c r="V72" s="15">
        <v>0</v>
      </c>
      <c r="W72" s="15">
        <v>0</v>
      </c>
      <c r="X72" s="15">
        <v>0</v>
      </c>
      <c r="Y72" s="15">
        <v>0</v>
      </c>
      <c r="Z72" s="15">
        <v>0</v>
      </c>
      <c r="AA72" s="15">
        <v>0</v>
      </c>
      <c r="AB72" s="15">
        <f t="shared" si="16"/>
        <v>6596</v>
      </c>
      <c r="AC72" s="17">
        <f t="shared" si="17"/>
        <v>2.7099424815119146</v>
      </c>
      <c r="AD72" s="18">
        <f t="shared" si="18"/>
        <v>49.223880597014926</v>
      </c>
      <c r="AE72" s="36">
        <v>298.69599065104137</v>
      </c>
      <c r="AF72" s="38">
        <f t="shared" si="20"/>
        <v>12.271815556739579</v>
      </c>
      <c r="AG72" s="17">
        <f t="shared" si="21"/>
        <v>22.082653287790301</v>
      </c>
      <c r="AH72" s="17">
        <f t="shared" si="22"/>
        <v>11.04132664389515</v>
      </c>
      <c r="AI72" s="15">
        <v>10</v>
      </c>
      <c r="AJ72" s="15"/>
      <c r="AK72" s="17">
        <f t="shared" si="23"/>
        <v>0</v>
      </c>
      <c r="AL72" s="15">
        <v>541</v>
      </c>
      <c r="AM72" s="17">
        <f t="shared" si="24"/>
        <v>22.226787181594084</v>
      </c>
      <c r="AN72" s="15"/>
      <c r="AO72" s="15">
        <v>13001</v>
      </c>
      <c r="AP72" s="17">
        <f t="shared" si="25"/>
        <v>5.3414133114215288</v>
      </c>
      <c r="AQ72" s="17">
        <f t="shared" si="26"/>
        <v>1.971043056397817</v>
      </c>
      <c r="AR72" s="15"/>
      <c r="AS72" s="15"/>
      <c r="AT72" s="15"/>
      <c r="AU72" s="15">
        <v>1</v>
      </c>
      <c r="AV72" s="15" t="s">
        <v>65</v>
      </c>
      <c r="AW72" s="36">
        <v>1085.6199211454659</v>
      </c>
      <c r="AX72" s="36">
        <v>5569.6663972652113</v>
      </c>
      <c r="AY72" s="38">
        <f t="shared" si="27"/>
        <v>2.2882770736504567</v>
      </c>
      <c r="AZ72" s="39">
        <v>0.77641646552571519</v>
      </c>
      <c r="BA72" s="38">
        <f t="shared" si="28"/>
        <v>0.63797573173846778</v>
      </c>
      <c r="BB72" s="15">
        <v>15</v>
      </c>
      <c r="BC72" s="19">
        <v>1</v>
      </c>
    </row>
    <row r="73" spans="1:55" x14ac:dyDescent="0.25">
      <c r="A73" s="14" t="s">
        <v>260</v>
      </c>
      <c r="B73" s="15" t="s">
        <v>251</v>
      </c>
      <c r="C73" s="15" t="s">
        <v>57</v>
      </c>
      <c r="D73" s="15">
        <v>14135</v>
      </c>
      <c r="E73" s="15">
        <v>44222</v>
      </c>
      <c r="F73" s="15">
        <v>244400552</v>
      </c>
      <c r="G73" s="15" t="s">
        <v>261</v>
      </c>
      <c r="H73" s="15">
        <v>44522</v>
      </c>
      <c r="I73" s="15" t="s">
        <v>260</v>
      </c>
      <c r="J73" s="15" t="s">
        <v>257</v>
      </c>
      <c r="K73" s="15">
        <v>1</v>
      </c>
      <c r="L73" s="15">
        <v>1187</v>
      </c>
      <c r="M73" s="15">
        <v>4</v>
      </c>
      <c r="N73" s="15">
        <v>10</v>
      </c>
      <c r="O73" s="15">
        <v>0</v>
      </c>
      <c r="P73" s="15">
        <v>0</v>
      </c>
      <c r="Q73" s="15" t="s">
        <v>254</v>
      </c>
      <c r="R73" s="15">
        <v>70</v>
      </c>
      <c r="S73" s="16">
        <f t="shared" si="15"/>
        <v>5.8972198820556022E-2</v>
      </c>
      <c r="T73" s="15">
        <v>1731</v>
      </c>
      <c r="U73" s="15">
        <v>0</v>
      </c>
      <c r="V73" s="15">
        <v>0</v>
      </c>
      <c r="W73" s="15">
        <v>0</v>
      </c>
      <c r="X73" s="15">
        <v>0</v>
      </c>
      <c r="Y73" s="15">
        <v>0</v>
      </c>
      <c r="Z73" s="15">
        <v>0</v>
      </c>
      <c r="AA73" s="15">
        <v>0</v>
      </c>
      <c r="AB73" s="15">
        <f t="shared" si="16"/>
        <v>1731</v>
      </c>
      <c r="AC73" s="17">
        <f t="shared" si="17"/>
        <v>1.4582982308340353</v>
      </c>
      <c r="AD73" s="18">
        <f t="shared" si="18"/>
        <v>24.728571428571428</v>
      </c>
      <c r="AE73" s="36">
        <v>85.259658588263562</v>
      </c>
      <c r="AF73" s="38">
        <f t="shared" si="20"/>
        <v>7.1827850537711502</v>
      </c>
      <c r="AG73" s="17">
        <f t="shared" si="21"/>
        <v>20.302685099401526</v>
      </c>
      <c r="AH73" s="17">
        <f t="shared" si="22"/>
        <v>10.151342549700763</v>
      </c>
      <c r="AI73" s="15">
        <v>6</v>
      </c>
      <c r="AJ73" s="15"/>
      <c r="AK73" s="17">
        <f t="shared" si="23"/>
        <v>0</v>
      </c>
      <c r="AL73" s="15">
        <v>180</v>
      </c>
      <c r="AM73" s="17">
        <f t="shared" si="24"/>
        <v>15.164279696714406</v>
      </c>
      <c r="AN73" s="15"/>
      <c r="AO73" s="15">
        <v>3711</v>
      </c>
      <c r="AP73" s="17">
        <f t="shared" si="25"/>
        <v>3.1263689974726199</v>
      </c>
      <c r="AQ73" s="17">
        <f t="shared" si="26"/>
        <v>2.1438474870017332</v>
      </c>
      <c r="AR73" s="15"/>
      <c r="AS73" s="15"/>
      <c r="AT73" s="15"/>
      <c r="AU73" s="15">
        <v>1</v>
      </c>
      <c r="AV73" s="15" t="s">
        <v>65</v>
      </c>
      <c r="AW73" s="36">
        <v>309.87889603652212</v>
      </c>
      <c r="AX73" s="36">
        <v>1589.8032459234828</v>
      </c>
      <c r="AY73" s="38">
        <f t="shared" si="27"/>
        <v>1.3393456157737851</v>
      </c>
      <c r="AZ73" s="39">
        <v>0.22161999104422189</v>
      </c>
      <c r="BA73" s="38">
        <f t="shared" si="28"/>
        <v>0.37341194784199144</v>
      </c>
      <c r="BB73" s="15">
        <v>10</v>
      </c>
      <c r="BC73" s="19">
        <v>1</v>
      </c>
    </row>
    <row r="74" spans="1:55" x14ac:dyDescent="0.25">
      <c r="A74" s="14" t="s">
        <v>262</v>
      </c>
      <c r="B74" s="15" t="s">
        <v>251</v>
      </c>
      <c r="C74" s="15" t="s">
        <v>57</v>
      </c>
      <c r="D74" s="15">
        <v>13557</v>
      </c>
      <c r="E74" s="15">
        <v>44028</v>
      </c>
      <c r="F74" s="15">
        <v>244400552</v>
      </c>
      <c r="G74" s="15" t="s">
        <v>263</v>
      </c>
      <c r="H74" s="15">
        <v>44850</v>
      </c>
      <c r="I74" s="15" t="s">
        <v>262</v>
      </c>
      <c r="J74" s="15" t="s">
        <v>264</v>
      </c>
      <c r="K74" s="15">
        <v>1</v>
      </c>
      <c r="L74" s="15">
        <v>3698</v>
      </c>
      <c r="M74" s="15">
        <v>19</v>
      </c>
      <c r="N74" s="15">
        <v>15</v>
      </c>
      <c r="O74" s="15">
        <v>4</v>
      </c>
      <c r="P74" s="15">
        <v>0</v>
      </c>
      <c r="Q74" s="15" t="s">
        <v>254</v>
      </c>
      <c r="R74" s="15">
        <v>500</v>
      </c>
      <c r="S74" s="16">
        <f t="shared" si="15"/>
        <v>0.13520822065981611</v>
      </c>
      <c r="T74" s="15">
        <v>20035</v>
      </c>
      <c r="U74" s="15">
        <v>0</v>
      </c>
      <c r="V74" s="15"/>
      <c r="W74" s="15"/>
      <c r="X74" s="15"/>
      <c r="Y74" s="15"/>
      <c r="Z74" s="15">
        <v>0</v>
      </c>
      <c r="AA74" s="15">
        <v>0</v>
      </c>
      <c r="AB74" s="15">
        <f t="shared" si="16"/>
        <v>20035</v>
      </c>
      <c r="AC74" s="17">
        <f t="shared" si="17"/>
        <v>5.4177934018388321</v>
      </c>
      <c r="AD74" s="18">
        <f t="shared" si="18"/>
        <v>40.07</v>
      </c>
      <c r="AE74" s="36">
        <v>1033.2018610543792</v>
      </c>
      <c r="AF74" s="38">
        <f t="shared" si="20"/>
        <v>27.939477043114632</v>
      </c>
      <c r="AG74" s="17">
        <f t="shared" si="21"/>
        <v>19.39117684084923</v>
      </c>
      <c r="AH74" s="17">
        <f t="shared" si="22"/>
        <v>9.695588420424615</v>
      </c>
      <c r="AI74" s="15">
        <v>30</v>
      </c>
      <c r="AJ74" s="15"/>
      <c r="AK74" s="17">
        <f t="shared" si="23"/>
        <v>0</v>
      </c>
      <c r="AL74" s="15">
        <v>1288</v>
      </c>
      <c r="AM74" s="17">
        <f t="shared" si="24"/>
        <v>34.829637641968631</v>
      </c>
      <c r="AN74" s="15"/>
      <c r="AO74" s="15">
        <v>44971</v>
      </c>
      <c r="AP74" s="17">
        <f t="shared" si="25"/>
        <v>12.160897782585181</v>
      </c>
      <c r="AQ74" s="17">
        <f t="shared" si="26"/>
        <v>2.2446219116546042</v>
      </c>
      <c r="AR74" s="15"/>
      <c r="AS74" s="15"/>
      <c r="AT74" s="15"/>
      <c r="AU74" s="15">
        <v>1</v>
      </c>
      <c r="AV74" s="15" t="s">
        <v>65</v>
      </c>
      <c r="AW74" s="36">
        <v>3755.20448225773</v>
      </c>
      <c r="AX74" s="36">
        <v>19265.707834121513</v>
      </c>
      <c r="AY74" s="38">
        <f t="shared" si="27"/>
        <v>5.2097641520068994</v>
      </c>
      <c r="AZ74" s="39">
        <v>2.6856568626380226</v>
      </c>
      <c r="BA74" s="38">
        <f t="shared" si="28"/>
        <v>1.452491542800445</v>
      </c>
      <c r="BB74" s="15">
        <v>19</v>
      </c>
      <c r="BC74" s="19">
        <v>0</v>
      </c>
    </row>
    <row r="75" spans="1:55" x14ac:dyDescent="0.25">
      <c r="A75" s="14" t="s">
        <v>265</v>
      </c>
      <c r="B75" s="15" t="s">
        <v>251</v>
      </c>
      <c r="C75" s="15" t="s">
        <v>57</v>
      </c>
      <c r="D75" s="15">
        <v>13558</v>
      </c>
      <c r="E75" s="15">
        <v>44124</v>
      </c>
      <c r="F75" s="15">
        <v>244400552</v>
      </c>
      <c r="G75" s="15" t="s">
        <v>266</v>
      </c>
      <c r="H75" s="15">
        <v>44540</v>
      </c>
      <c r="I75" s="15" t="s">
        <v>265</v>
      </c>
      <c r="J75" s="15" t="s">
        <v>257</v>
      </c>
      <c r="K75" s="15">
        <v>1</v>
      </c>
      <c r="L75" s="15">
        <v>770</v>
      </c>
      <c r="M75" s="15">
        <v>3</v>
      </c>
      <c r="N75" s="15">
        <v>5</v>
      </c>
      <c r="O75" s="15">
        <v>0</v>
      </c>
      <c r="P75" s="15">
        <v>0</v>
      </c>
      <c r="Q75" s="15" t="s">
        <v>254</v>
      </c>
      <c r="R75" s="15">
        <v>38</v>
      </c>
      <c r="S75" s="16">
        <f t="shared" si="15"/>
        <v>4.9350649350649353E-2</v>
      </c>
      <c r="T75" s="15">
        <v>1082</v>
      </c>
      <c r="U75" s="15">
        <v>0</v>
      </c>
      <c r="V75" s="15">
        <v>0</v>
      </c>
      <c r="W75" s="15">
        <v>0</v>
      </c>
      <c r="X75" s="15">
        <v>0</v>
      </c>
      <c r="Y75" s="15">
        <v>0</v>
      </c>
      <c r="Z75" s="15">
        <v>0</v>
      </c>
      <c r="AA75" s="15">
        <v>0</v>
      </c>
      <c r="AB75" s="15">
        <f t="shared" si="16"/>
        <v>1082</v>
      </c>
      <c r="AC75" s="17">
        <f t="shared" si="17"/>
        <v>1.4051948051948051</v>
      </c>
      <c r="AD75" s="18">
        <f t="shared" si="18"/>
        <v>28.473684210526315</v>
      </c>
      <c r="AE75" s="36">
        <v>30.234899138279399</v>
      </c>
      <c r="AF75" s="38">
        <f t="shared" si="20"/>
        <v>3.9266102776986229</v>
      </c>
      <c r="AG75" s="17">
        <f t="shared" si="21"/>
        <v>35.786459715028975</v>
      </c>
      <c r="AH75" s="17">
        <f t="shared" si="22"/>
        <v>17.893229857514488</v>
      </c>
      <c r="AI75" s="15">
        <v>0</v>
      </c>
      <c r="AJ75" s="15"/>
      <c r="AK75" s="17">
        <f t="shared" si="23"/>
        <v>0</v>
      </c>
      <c r="AL75" s="15">
        <v>78</v>
      </c>
      <c r="AM75" s="17">
        <f t="shared" si="24"/>
        <v>10.129870129870129</v>
      </c>
      <c r="AN75" s="15"/>
      <c r="AO75" s="15">
        <v>1316</v>
      </c>
      <c r="AP75" s="17">
        <f t="shared" si="25"/>
        <v>1.709090909090909</v>
      </c>
      <c r="AQ75" s="17">
        <f t="shared" si="26"/>
        <v>1.2162661737523106</v>
      </c>
      <c r="AR75" s="15"/>
      <c r="AS75" s="15"/>
      <c r="AT75" s="15"/>
      <c r="AU75" s="15">
        <v>1</v>
      </c>
      <c r="AV75" s="15" t="s">
        <v>65</v>
      </c>
      <c r="AW75" s="36">
        <v>109.88968665698278</v>
      </c>
      <c r="AX75" s="36">
        <v>563.77824619652472</v>
      </c>
      <c r="AY75" s="38">
        <f t="shared" si="27"/>
        <v>0.73217954051496714</v>
      </c>
      <c r="AZ75" s="39">
        <v>7.8591190572405281E-2</v>
      </c>
      <c r="BA75" s="38">
        <f t="shared" si="28"/>
        <v>0.20413296252572799</v>
      </c>
      <c r="BB75" s="15">
        <v>8</v>
      </c>
      <c r="BC75" s="19">
        <v>1</v>
      </c>
    </row>
    <row r="76" spans="1:55" x14ac:dyDescent="0.25">
      <c r="A76" s="14" t="s">
        <v>267</v>
      </c>
      <c r="B76" s="15" t="s">
        <v>251</v>
      </c>
      <c r="C76" s="15" t="s">
        <v>57</v>
      </c>
      <c r="D76" s="15">
        <v>1869</v>
      </c>
      <c r="E76" s="15">
        <v>44082</v>
      </c>
      <c r="F76" s="15">
        <v>244400552</v>
      </c>
      <c r="G76" s="15" t="s">
        <v>268</v>
      </c>
      <c r="H76" s="15">
        <v>44850</v>
      </c>
      <c r="I76" s="15" t="s">
        <v>267</v>
      </c>
      <c r="J76" s="15" t="s">
        <v>269</v>
      </c>
      <c r="K76" s="15">
        <v>1</v>
      </c>
      <c r="L76" s="15">
        <v>5143</v>
      </c>
      <c r="M76" s="15">
        <v>16</v>
      </c>
      <c r="N76" s="15">
        <v>10</v>
      </c>
      <c r="O76" s="15">
        <v>1</v>
      </c>
      <c r="P76" s="15">
        <v>0</v>
      </c>
      <c r="Q76" s="15" t="s">
        <v>254</v>
      </c>
      <c r="R76" s="15">
        <v>190</v>
      </c>
      <c r="S76" s="16">
        <f t="shared" si="15"/>
        <v>3.6943418238382264E-2</v>
      </c>
      <c r="T76" s="15">
        <v>8288</v>
      </c>
      <c r="U76" s="15">
        <v>0</v>
      </c>
      <c r="V76" s="15">
        <v>0</v>
      </c>
      <c r="W76" s="15">
        <v>0</v>
      </c>
      <c r="X76" s="15">
        <v>0</v>
      </c>
      <c r="Y76" s="15">
        <v>0</v>
      </c>
      <c r="Z76" s="15">
        <v>0</v>
      </c>
      <c r="AA76" s="15">
        <v>0</v>
      </c>
      <c r="AB76" s="15">
        <f t="shared" si="16"/>
        <v>8288</v>
      </c>
      <c r="AC76" s="17">
        <f t="shared" si="17"/>
        <v>1.6115107913669064</v>
      </c>
      <c r="AD76" s="18">
        <f t="shared" si="18"/>
        <v>43.621052631578948</v>
      </c>
      <c r="AE76" s="36">
        <v>882.64768624195892</v>
      </c>
      <c r="AF76" s="38">
        <f t="shared" si="20"/>
        <v>17.162117173672154</v>
      </c>
      <c r="AG76" s="17">
        <f t="shared" si="21"/>
        <v>9.3899300130584855</v>
      </c>
      <c r="AH76" s="17">
        <f t="shared" si="22"/>
        <v>4.6949650065292428</v>
      </c>
      <c r="AI76" s="15">
        <v>20</v>
      </c>
      <c r="AJ76" s="15"/>
      <c r="AK76" s="17">
        <f t="shared" si="23"/>
        <v>0</v>
      </c>
      <c r="AL76" s="15">
        <v>1178</v>
      </c>
      <c r="AM76" s="17">
        <f t="shared" si="24"/>
        <v>22.904919307797005</v>
      </c>
      <c r="AN76" s="15"/>
      <c r="AO76" s="15">
        <v>38418</v>
      </c>
      <c r="AP76" s="17">
        <f t="shared" si="25"/>
        <v>7.4699591678008943</v>
      </c>
      <c r="AQ76" s="17">
        <f t="shared" si="26"/>
        <v>4.6353764478764479</v>
      </c>
      <c r="AR76" s="15"/>
      <c r="AS76" s="15"/>
      <c r="AT76" s="15"/>
      <c r="AU76" s="15">
        <v>1</v>
      </c>
      <c r="AV76" s="15" t="s">
        <v>65</v>
      </c>
      <c r="AW76" s="36">
        <v>3208.0106246109153</v>
      </c>
      <c r="AX76" s="36">
        <v>16458.383482050216</v>
      </c>
      <c r="AY76" s="38">
        <f t="shared" si="27"/>
        <v>3.2001523395003337</v>
      </c>
      <c r="AZ76" s="39">
        <v>2.2943133430172233</v>
      </c>
      <c r="BA76" s="38">
        <f t="shared" si="28"/>
        <v>0.89220818316827666</v>
      </c>
      <c r="BB76" s="15">
        <v>25</v>
      </c>
      <c r="BC76" s="19">
        <v>1</v>
      </c>
    </row>
    <row r="77" spans="1:55" x14ac:dyDescent="0.25">
      <c r="A77" s="14" t="s">
        <v>270</v>
      </c>
      <c r="B77" s="15" t="s">
        <v>251</v>
      </c>
      <c r="C77" s="15" t="s">
        <v>57</v>
      </c>
      <c r="D77" s="15">
        <v>13496</v>
      </c>
      <c r="E77" s="15">
        <v>44213</v>
      </c>
      <c r="F77" s="15">
        <v>244400552</v>
      </c>
      <c r="G77" s="15" t="s">
        <v>271</v>
      </c>
      <c r="H77" s="15">
        <v>44370</v>
      </c>
      <c r="I77" s="15" t="s">
        <v>272</v>
      </c>
      <c r="J77" s="15" t="s">
        <v>257</v>
      </c>
      <c r="K77" s="15">
        <v>1</v>
      </c>
      <c r="L77" s="35">
        <v>1871</v>
      </c>
      <c r="M77" s="15">
        <v>13.5</v>
      </c>
      <c r="N77" s="15">
        <v>10</v>
      </c>
      <c r="O77" s="15">
        <v>1</v>
      </c>
      <c r="P77" s="15">
        <v>0</v>
      </c>
      <c r="Q77" s="15" t="s">
        <v>254</v>
      </c>
      <c r="R77" s="15">
        <v>185</v>
      </c>
      <c r="S77" s="16">
        <f t="shared" si="15"/>
        <v>9.8877605558524859E-2</v>
      </c>
      <c r="T77" s="15">
        <v>4594</v>
      </c>
      <c r="U77" s="15">
        <v>0</v>
      </c>
      <c r="V77" s="15">
        <v>0</v>
      </c>
      <c r="W77" s="15">
        <v>0</v>
      </c>
      <c r="X77" s="15">
        <v>442</v>
      </c>
      <c r="Y77" s="15"/>
      <c r="Z77" s="15">
        <v>0</v>
      </c>
      <c r="AA77" s="15">
        <v>0</v>
      </c>
      <c r="AB77" s="15">
        <f t="shared" si="16"/>
        <v>5036</v>
      </c>
      <c r="AC77" s="17">
        <f t="shared" si="17"/>
        <v>2.6916087653661145</v>
      </c>
      <c r="AD77" s="18">
        <f t="shared" si="18"/>
        <v>27.221621621621622</v>
      </c>
      <c r="AE77" s="36">
        <v>265.10676379681303</v>
      </c>
      <c r="AF77" s="38">
        <f t="shared" si="20"/>
        <v>14.16925514680989</v>
      </c>
      <c r="AG77" s="17">
        <f t="shared" si="21"/>
        <v>18.996120385143264</v>
      </c>
      <c r="AH77" s="17">
        <f t="shared" si="22"/>
        <v>9.4980601925716321</v>
      </c>
      <c r="AI77" s="15">
        <v>20</v>
      </c>
      <c r="AJ77" s="15"/>
      <c r="AK77" s="17">
        <f t="shared" si="23"/>
        <v>0</v>
      </c>
      <c r="AL77" s="15">
        <v>376</v>
      </c>
      <c r="AM77" s="17">
        <f t="shared" si="24"/>
        <v>20.096205237840728</v>
      </c>
      <c r="AN77" s="15"/>
      <c r="AO77" s="15">
        <v>11539</v>
      </c>
      <c r="AP77" s="17">
        <f t="shared" si="25"/>
        <v>6.167290219134153</v>
      </c>
      <c r="AQ77" s="17">
        <f t="shared" si="26"/>
        <v>2.2913026211278793</v>
      </c>
      <c r="AR77" s="15"/>
      <c r="AS77" s="15"/>
      <c r="AT77" s="15"/>
      <c r="AU77" s="15">
        <v>1</v>
      </c>
      <c r="AV77" s="15" t="s">
        <v>65</v>
      </c>
      <c r="AW77" s="36">
        <v>963.5388254824652</v>
      </c>
      <c r="AX77" s="36">
        <v>4943.341324362993</v>
      </c>
      <c r="AY77" s="38">
        <f t="shared" si="27"/>
        <v>2.6420851546568644</v>
      </c>
      <c r="AZ77" s="39">
        <v>0.68910619150074814</v>
      </c>
      <c r="BA77" s="38">
        <f t="shared" si="28"/>
        <v>0.73661805612052189</v>
      </c>
      <c r="BB77" s="15">
        <v>17</v>
      </c>
      <c r="BC77" s="19">
        <v>1</v>
      </c>
    </row>
    <row r="78" spans="1:55" x14ac:dyDescent="0.25">
      <c r="A78" s="14" t="s">
        <v>273</v>
      </c>
      <c r="B78" s="15" t="s">
        <v>251</v>
      </c>
      <c r="C78" s="15" t="s">
        <v>57</v>
      </c>
      <c r="D78" s="15">
        <v>14002</v>
      </c>
      <c r="E78" s="15">
        <v>44213</v>
      </c>
      <c r="F78" s="15">
        <v>244400552</v>
      </c>
      <c r="G78" s="15" t="s">
        <v>274</v>
      </c>
      <c r="H78" s="15">
        <v>44370</v>
      </c>
      <c r="I78" s="15" t="s">
        <v>272</v>
      </c>
      <c r="J78" s="15" t="s">
        <v>257</v>
      </c>
      <c r="K78" s="15">
        <v>1</v>
      </c>
      <c r="L78" s="35">
        <v>830</v>
      </c>
      <c r="M78" s="15">
        <v>2</v>
      </c>
      <c r="N78" s="15">
        <v>5</v>
      </c>
      <c r="O78" s="15">
        <v>0</v>
      </c>
      <c r="P78" s="15">
        <v>0</v>
      </c>
      <c r="Q78" s="15" t="s">
        <v>254</v>
      </c>
      <c r="R78" s="15">
        <v>70</v>
      </c>
      <c r="S78" s="16">
        <f t="shared" si="15"/>
        <v>8.4337349397590355E-2</v>
      </c>
      <c r="T78" s="15">
        <v>3164</v>
      </c>
      <c r="U78" s="15">
        <v>0</v>
      </c>
      <c r="V78" s="15">
        <v>0</v>
      </c>
      <c r="W78" s="15">
        <v>0</v>
      </c>
      <c r="X78" s="15">
        <v>0</v>
      </c>
      <c r="Y78" s="15">
        <v>0</v>
      </c>
      <c r="Z78" s="15">
        <v>0</v>
      </c>
      <c r="AA78" s="15">
        <v>0</v>
      </c>
      <c r="AB78" s="15">
        <f t="shared" si="16"/>
        <v>3164</v>
      </c>
      <c r="AC78" s="17">
        <f t="shared" si="17"/>
        <v>3.8120481927710843</v>
      </c>
      <c r="AD78" s="18">
        <f t="shared" si="18"/>
        <v>45.2</v>
      </c>
      <c r="AE78" s="36">
        <v>44.800952370550782</v>
      </c>
      <c r="AF78" s="38">
        <f t="shared" si="20"/>
        <v>5.3977051048856364</v>
      </c>
      <c r="AG78" s="17">
        <f t="shared" si="21"/>
        <v>70.623498666510642</v>
      </c>
      <c r="AH78" s="17">
        <f t="shared" si="22"/>
        <v>35.311749333255321</v>
      </c>
      <c r="AI78" s="15">
        <v>6</v>
      </c>
      <c r="AJ78" s="15"/>
      <c r="AK78" s="17">
        <f t="shared" si="23"/>
        <v>0</v>
      </c>
      <c r="AL78" s="15">
        <v>91</v>
      </c>
      <c r="AM78" s="17">
        <f t="shared" si="24"/>
        <v>10.963855421686747</v>
      </c>
      <c r="AN78" s="15"/>
      <c r="AO78" s="15">
        <v>1950</v>
      </c>
      <c r="AP78" s="17">
        <f t="shared" si="25"/>
        <v>2.3493975903614457</v>
      </c>
      <c r="AQ78" s="17">
        <f t="shared" si="26"/>
        <v>0.61630847029077118</v>
      </c>
      <c r="AR78" s="15"/>
      <c r="AS78" s="15"/>
      <c r="AT78" s="15"/>
      <c r="AU78" s="15">
        <v>1</v>
      </c>
      <c r="AV78" s="15" t="s">
        <v>65</v>
      </c>
      <c r="AW78" s="36">
        <v>162.83046275160822</v>
      </c>
      <c r="AX78" s="36">
        <v>835.38569915138544</v>
      </c>
      <c r="AY78" s="38">
        <f t="shared" si="27"/>
        <v>1.0064887941582956</v>
      </c>
      <c r="AZ78" s="39">
        <v>0.116453511866406</v>
      </c>
      <c r="BA78" s="38">
        <f t="shared" si="28"/>
        <v>0.28061087196724338</v>
      </c>
      <c r="BB78" s="15">
        <v>12</v>
      </c>
      <c r="BC78" s="19">
        <v>1</v>
      </c>
    </row>
    <row r="79" spans="1:55" x14ac:dyDescent="0.25">
      <c r="A79" s="14" t="s">
        <v>275</v>
      </c>
      <c r="B79" s="15" t="s">
        <v>251</v>
      </c>
      <c r="C79" s="15" t="s">
        <v>57</v>
      </c>
      <c r="D79" s="15">
        <v>1888</v>
      </c>
      <c r="E79" s="15">
        <v>44213</v>
      </c>
      <c r="F79" s="15">
        <v>244400552</v>
      </c>
      <c r="G79" s="15" t="s">
        <v>276</v>
      </c>
      <c r="H79" s="15">
        <v>44370</v>
      </c>
      <c r="I79" s="15" t="s">
        <v>272</v>
      </c>
      <c r="J79" s="15" t="s">
        <v>257</v>
      </c>
      <c r="K79" s="15">
        <v>1</v>
      </c>
      <c r="L79" s="35">
        <v>1121</v>
      </c>
      <c r="M79" s="15">
        <v>6.5</v>
      </c>
      <c r="N79" s="15">
        <v>10</v>
      </c>
      <c r="O79" s="15">
        <v>1</v>
      </c>
      <c r="P79" s="15">
        <v>0</v>
      </c>
      <c r="Q79" s="15" t="s">
        <v>254</v>
      </c>
      <c r="R79" s="15">
        <v>100</v>
      </c>
      <c r="S79" s="16">
        <f t="shared" si="15"/>
        <v>8.9206066012488844E-2</v>
      </c>
      <c r="T79" s="15">
        <v>3387</v>
      </c>
      <c r="U79" s="15">
        <v>0</v>
      </c>
      <c r="V79" s="15">
        <v>0</v>
      </c>
      <c r="W79" s="15">
        <v>0</v>
      </c>
      <c r="X79" s="15">
        <v>0</v>
      </c>
      <c r="Y79" s="15">
        <v>0</v>
      </c>
      <c r="Z79" s="15">
        <v>0</v>
      </c>
      <c r="AA79" s="15">
        <v>0</v>
      </c>
      <c r="AB79" s="15">
        <f t="shared" si="16"/>
        <v>3387</v>
      </c>
      <c r="AC79" s="17">
        <f t="shared" si="17"/>
        <v>3.0214094558429974</v>
      </c>
      <c r="AD79" s="18">
        <f t="shared" si="18"/>
        <v>33.869999999999997</v>
      </c>
      <c r="AE79" s="36">
        <v>101.31907689955331</v>
      </c>
      <c r="AF79" s="38">
        <f t="shared" si="20"/>
        <v>9.0382762622259865</v>
      </c>
      <c r="AG79" s="17">
        <f t="shared" si="21"/>
        <v>33.429045187194482</v>
      </c>
      <c r="AH79" s="17">
        <f t="shared" si="22"/>
        <v>16.714522593597241</v>
      </c>
      <c r="AI79" s="15">
        <v>10</v>
      </c>
      <c r="AJ79" s="15"/>
      <c r="AK79" s="17">
        <f t="shared" si="23"/>
        <v>0</v>
      </c>
      <c r="AL79" s="15">
        <v>192</v>
      </c>
      <c r="AM79" s="17">
        <f t="shared" si="24"/>
        <v>17.12756467439786</v>
      </c>
      <c r="AN79" s="15"/>
      <c r="AO79" s="15">
        <v>4410</v>
      </c>
      <c r="AP79" s="17">
        <f t="shared" si="25"/>
        <v>3.9339875111507583</v>
      </c>
      <c r="AQ79" s="17">
        <f t="shared" si="26"/>
        <v>1.3020372010628876</v>
      </c>
      <c r="AR79" s="15"/>
      <c r="AS79" s="15"/>
      <c r="AT79" s="15"/>
      <c r="AU79" s="15">
        <v>1</v>
      </c>
      <c r="AV79" s="15" t="s">
        <v>65</v>
      </c>
      <c r="AW79" s="36">
        <v>368.24735422286784</v>
      </c>
      <c r="AX79" s="36">
        <v>1889.2568888500562</v>
      </c>
      <c r="AY79" s="38">
        <f t="shared" si="27"/>
        <v>1.6853317474130742</v>
      </c>
      <c r="AZ79" s="39">
        <v>0.26336409606710282</v>
      </c>
      <c r="BA79" s="38">
        <f t="shared" si="28"/>
        <v>0.4698734987816286</v>
      </c>
      <c r="BB79" s="15">
        <v>18</v>
      </c>
      <c r="BC79" s="19">
        <v>1</v>
      </c>
    </row>
    <row r="80" spans="1:55" x14ac:dyDescent="0.25">
      <c r="A80" s="14" t="s">
        <v>277</v>
      </c>
      <c r="B80" s="15" t="s">
        <v>251</v>
      </c>
      <c r="C80" s="15" t="s">
        <v>57</v>
      </c>
      <c r="D80" s="15">
        <v>1909</v>
      </c>
      <c r="E80" s="15">
        <v>44213</v>
      </c>
      <c r="F80" s="15">
        <v>244400552</v>
      </c>
      <c r="G80" s="15" t="s">
        <v>278</v>
      </c>
      <c r="H80" s="15">
        <v>44370</v>
      </c>
      <c r="I80" s="15" t="s">
        <v>272</v>
      </c>
      <c r="J80" s="15" t="s">
        <v>253</v>
      </c>
      <c r="K80" s="15">
        <v>1</v>
      </c>
      <c r="L80" s="35">
        <v>3718</v>
      </c>
      <c r="M80" s="15">
        <v>16.5</v>
      </c>
      <c r="N80" s="15">
        <v>10</v>
      </c>
      <c r="O80" s="15">
        <v>2</v>
      </c>
      <c r="P80" s="15">
        <v>0</v>
      </c>
      <c r="Q80" s="15" t="s">
        <v>254</v>
      </c>
      <c r="R80" s="15">
        <v>340</v>
      </c>
      <c r="S80" s="16">
        <f t="shared" si="15"/>
        <v>9.1447014523937595E-2</v>
      </c>
      <c r="T80" s="15">
        <v>13019</v>
      </c>
      <c r="U80" s="15">
        <v>0</v>
      </c>
      <c r="V80" s="15">
        <v>391</v>
      </c>
      <c r="W80" s="15"/>
      <c r="X80" s="15">
        <v>794</v>
      </c>
      <c r="Y80" s="15"/>
      <c r="Z80" s="15">
        <v>0</v>
      </c>
      <c r="AA80" s="15">
        <v>0</v>
      </c>
      <c r="AB80" s="15">
        <f t="shared" si="16"/>
        <v>14204</v>
      </c>
      <c r="AC80" s="17">
        <f t="shared" si="17"/>
        <v>3.8203335126412048</v>
      </c>
      <c r="AD80" s="18">
        <f t="shared" si="18"/>
        <v>41.776470588235291</v>
      </c>
      <c r="AE80" s="36">
        <v>682.72056443245492</v>
      </c>
      <c r="AF80" s="38">
        <f t="shared" si="20"/>
        <v>18.362575697483997</v>
      </c>
      <c r="AG80" s="17">
        <f t="shared" si="21"/>
        <v>20.804998032844924</v>
      </c>
      <c r="AH80" s="17">
        <f t="shared" si="22"/>
        <v>10.402499016422462</v>
      </c>
      <c r="AI80" s="15">
        <v>20</v>
      </c>
      <c r="AJ80" s="15"/>
      <c r="AK80" s="17">
        <f t="shared" si="23"/>
        <v>0</v>
      </c>
      <c r="AL80" s="15">
        <v>1002</v>
      </c>
      <c r="AM80" s="17">
        <f t="shared" si="24"/>
        <v>26.949973103819257</v>
      </c>
      <c r="AN80" s="15"/>
      <c r="AO80" s="15">
        <v>29716</v>
      </c>
      <c r="AP80" s="17">
        <f t="shared" si="25"/>
        <v>7.9924690693921461</v>
      </c>
      <c r="AQ80" s="17">
        <f t="shared" si="26"/>
        <v>2.0920867361306672</v>
      </c>
      <c r="AR80" s="15"/>
      <c r="AS80" s="15"/>
      <c r="AT80" s="15"/>
      <c r="AU80" s="15">
        <v>1</v>
      </c>
      <c r="AV80" s="15" t="s">
        <v>65</v>
      </c>
      <c r="AW80" s="36">
        <v>2481.3692467316869</v>
      </c>
      <c r="AX80" s="36">
        <v>12730.42124922183</v>
      </c>
      <c r="AY80" s="38">
        <f t="shared" si="27"/>
        <v>3.4239971084512724</v>
      </c>
      <c r="AZ80" s="39">
        <v>1.7746320813446772</v>
      </c>
      <c r="BA80" s="38">
        <f t="shared" si="28"/>
        <v>0.95461650421983713</v>
      </c>
      <c r="BB80" s="15">
        <v>14</v>
      </c>
      <c r="BC80" s="19">
        <v>1</v>
      </c>
    </row>
    <row r="81" spans="1:55" x14ac:dyDescent="0.25">
      <c r="A81" s="14" t="s">
        <v>279</v>
      </c>
      <c r="B81" s="15" t="s">
        <v>251</v>
      </c>
      <c r="C81" s="15" t="s">
        <v>57</v>
      </c>
      <c r="D81" s="15">
        <v>13629</v>
      </c>
      <c r="E81" s="15">
        <v>44096</v>
      </c>
      <c r="F81" s="15">
        <v>244400552</v>
      </c>
      <c r="G81" s="15" t="s">
        <v>280</v>
      </c>
      <c r="H81" s="15">
        <v>44522</v>
      </c>
      <c r="I81" s="15" t="s">
        <v>279</v>
      </c>
      <c r="J81" s="15" t="s">
        <v>253</v>
      </c>
      <c r="K81" s="15">
        <v>1</v>
      </c>
      <c r="L81" s="15">
        <v>4686</v>
      </c>
      <c r="M81" s="15">
        <v>13</v>
      </c>
      <c r="N81" s="15">
        <v>15</v>
      </c>
      <c r="O81" s="15">
        <v>3</v>
      </c>
      <c r="P81" s="15">
        <v>0</v>
      </c>
      <c r="Q81" s="15" t="s">
        <v>254</v>
      </c>
      <c r="R81" s="15">
        <v>363</v>
      </c>
      <c r="S81" s="16">
        <f t="shared" si="15"/>
        <v>7.746478873239436E-2</v>
      </c>
      <c r="T81" s="15">
        <v>10074</v>
      </c>
      <c r="U81" s="15">
        <v>0</v>
      </c>
      <c r="V81" s="15">
        <v>0</v>
      </c>
      <c r="W81" s="15">
        <v>0</v>
      </c>
      <c r="X81" s="15">
        <v>705</v>
      </c>
      <c r="Y81" s="15"/>
      <c r="Z81" s="15">
        <v>0</v>
      </c>
      <c r="AA81" s="15">
        <v>0</v>
      </c>
      <c r="AB81" s="15">
        <f t="shared" si="16"/>
        <v>10779</v>
      </c>
      <c r="AC81" s="17">
        <f t="shared" si="17"/>
        <v>2.3002560819462228</v>
      </c>
      <c r="AD81" s="18">
        <f t="shared" si="18"/>
        <v>29.694214876033058</v>
      </c>
      <c r="AE81" s="36">
        <v>545.56072563646092</v>
      </c>
      <c r="AF81" s="38">
        <f t="shared" si="20"/>
        <v>11.642354366975265</v>
      </c>
      <c r="AG81" s="17">
        <f t="shared" si="21"/>
        <v>19.757653902643057</v>
      </c>
      <c r="AH81" s="17">
        <f t="shared" si="22"/>
        <v>9.8788269513215283</v>
      </c>
      <c r="AI81" s="15">
        <v>18</v>
      </c>
      <c r="AJ81" s="15"/>
      <c r="AK81" s="17">
        <f t="shared" si="23"/>
        <v>0</v>
      </c>
      <c r="AL81" s="15">
        <v>668</v>
      </c>
      <c r="AM81" s="17">
        <f t="shared" si="24"/>
        <v>14.255228339735382</v>
      </c>
      <c r="AN81" s="15"/>
      <c r="AO81" s="15">
        <v>23746</v>
      </c>
      <c r="AP81" s="17">
        <f t="shared" si="25"/>
        <v>5.0674349125053348</v>
      </c>
      <c r="AQ81" s="17">
        <f t="shared" si="26"/>
        <v>2.2029872901011225</v>
      </c>
      <c r="AR81" s="15"/>
      <c r="AS81" s="15"/>
      <c r="AT81" s="15"/>
      <c r="AU81" s="15">
        <v>1</v>
      </c>
      <c r="AV81" s="15" t="s">
        <v>65</v>
      </c>
      <c r="AW81" s="36">
        <v>1982.8575223075327</v>
      </c>
      <c r="AX81" s="36">
        <v>10172.855801050666</v>
      </c>
      <c r="AY81" s="38">
        <f t="shared" si="27"/>
        <v>2.1709039268140558</v>
      </c>
      <c r="AZ81" s="39">
        <v>1.4181051757844498</v>
      </c>
      <c r="BA81" s="38">
        <f t="shared" si="28"/>
        <v>0.60525188893915916</v>
      </c>
      <c r="BB81" s="15">
        <v>21</v>
      </c>
      <c r="BC81" s="19">
        <v>1</v>
      </c>
    </row>
    <row r="82" spans="1:55" x14ac:dyDescent="0.25">
      <c r="A82" s="14" t="s">
        <v>281</v>
      </c>
      <c r="B82" s="15" t="s">
        <v>251</v>
      </c>
      <c r="C82" s="15" t="s">
        <v>57</v>
      </c>
      <c r="D82" s="15">
        <v>13632</v>
      </c>
      <c r="E82" s="15">
        <v>44107</v>
      </c>
      <c r="F82" s="15">
        <v>244400552</v>
      </c>
      <c r="G82" s="15" t="s">
        <v>282</v>
      </c>
      <c r="H82" s="15">
        <v>44850</v>
      </c>
      <c r="I82" s="15" t="s">
        <v>281</v>
      </c>
      <c r="J82" s="15" t="s">
        <v>257</v>
      </c>
      <c r="K82" s="15">
        <v>1</v>
      </c>
      <c r="L82" s="15">
        <v>1874</v>
      </c>
      <c r="M82" s="15">
        <v>5.5</v>
      </c>
      <c r="N82" s="15">
        <v>5</v>
      </c>
      <c r="O82" s="15">
        <v>0</v>
      </c>
      <c r="P82" s="15">
        <v>0</v>
      </c>
      <c r="Q82" s="15" t="s">
        <v>254</v>
      </c>
      <c r="R82" s="15">
        <v>87</v>
      </c>
      <c r="S82" s="16">
        <f t="shared" si="15"/>
        <v>4.6424759871931696E-2</v>
      </c>
      <c r="T82" s="15">
        <v>3058</v>
      </c>
      <c r="U82" s="15">
        <v>0</v>
      </c>
      <c r="V82" s="15"/>
      <c r="W82" s="15"/>
      <c r="X82" s="15">
        <v>229</v>
      </c>
      <c r="Y82" s="15"/>
      <c r="Z82" s="15">
        <v>0</v>
      </c>
      <c r="AA82" s="15">
        <v>0</v>
      </c>
      <c r="AB82" s="15">
        <f t="shared" si="16"/>
        <v>3287</v>
      </c>
      <c r="AC82" s="17">
        <f t="shared" si="17"/>
        <v>1.7540021344717183</v>
      </c>
      <c r="AD82" s="18">
        <f t="shared" si="18"/>
        <v>37.781609195402297</v>
      </c>
      <c r="AE82" s="36">
        <v>119.40028177936021</v>
      </c>
      <c r="AF82" s="38">
        <f t="shared" si="20"/>
        <v>6.3714131152273321</v>
      </c>
      <c r="AG82" s="17">
        <f t="shared" si="21"/>
        <v>27.529248264874681</v>
      </c>
      <c r="AH82" s="17">
        <f t="shared" si="22"/>
        <v>13.764624132437341</v>
      </c>
      <c r="AI82" s="15">
        <v>6</v>
      </c>
      <c r="AJ82" s="15"/>
      <c r="AK82" s="17">
        <f t="shared" si="23"/>
        <v>0</v>
      </c>
      <c r="AL82" s="15">
        <v>185</v>
      </c>
      <c r="AM82" s="17">
        <f t="shared" si="24"/>
        <v>9.8719316969050155</v>
      </c>
      <c r="AN82" s="15"/>
      <c r="AO82" s="15">
        <v>5197</v>
      </c>
      <c r="AP82" s="17">
        <f t="shared" si="25"/>
        <v>2.7732123799359658</v>
      </c>
      <c r="AQ82" s="17">
        <f t="shared" si="26"/>
        <v>1.5810769698813507</v>
      </c>
      <c r="AR82" s="15"/>
      <c r="AS82" s="15"/>
      <c r="AT82" s="15"/>
      <c r="AU82" s="15">
        <v>1</v>
      </c>
      <c r="AV82" s="15" t="s">
        <v>65</v>
      </c>
      <c r="AW82" s="36">
        <v>433.96405893338869</v>
      </c>
      <c r="AX82" s="36">
        <v>2226.4099889691024</v>
      </c>
      <c r="AY82" s="38">
        <f t="shared" si="27"/>
        <v>1.1880522886708125</v>
      </c>
      <c r="AZ82" s="39">
        <v>0.3103635390613908</v>
      </c>
      <c r="BA82" s="38">
        <f t="shared" si="28"/>
        <v>0.33123109825121749</v>
      </c>
      <c r="BB82" s="15">
        <v>12</v>
      </c>
      <c r="BC82" s="19">
        <v>1</v>
      </c>
    </row>
    <row r="83" spans="1:55" x14ac:dyDescent="0.25">
      <c r="A83" s="14" t="s">
        <v>283</v>
      </c>
      <c r="B83" s="15" t="s">
        <v>251</v>
      </c>
      <c r="C83" s="15" t="s">
        <v>57</v>
      </c>
      <c r="D83" s="15">
        <v>1880</v>
      </c>
      <c r="E83" s="15">
        <v>44115</v>
      </c>
      <c r="F83" s="15">
        <v>244400552</v>
      </c>
      <c r="G83" s="15" t="s">
        <v>284</v>
      </c>
      <c r="H83" s="15">
        <v>44521</v>
      </c>
      <c r="I83" s="15" t="s">
        <v>283</v>
      </c>
      <c r="J83" s="15" t="s">
        <v>253</v>
      </c>
      <c r="K83" s="15">
        <v>1</v>
      </c>
      <c r="L83" s="15">
        <v>3763</v>
      </c>
      <c r="M83" s="15">
        <v>10</v>
      </c>
      <c r="N83" s="15">
        <v>10</v>
      </c>
      <c r="O83" s="15">
        <v>1</v>
      </c>
      <c r="P83" s="15">
        <v>0</v>
      </c>
      <c r="Q83" s="15" t="s">
        <v>254</v>
      </c>
      <c r="R83" s="15">
        <v>192</v>
      </c>
      <c r="S83" s="16">
        <f t="shared" si="15"/>
        <v>5.1023119851182568E-2</v>
      </c>
      <c r="T83" s="15">
        <v>8476</v>
      </c>
      <c r="U83" s="15">
        <v>0</v>
      </c>
      <c r="V83" s="15">
        <v>0</v>
      </c>
      <c r="W83" s="15">
        <v>0</v>
      </c>
      <c r="X83" s="15">
        <v>871</v>
      </c>
      <c r="Y83" s="15"/>
      <c r="Z83" s="15">
        <v>0</v>
      </c>
      <c r="AA83" s="15">
        <v>0</v>
      </c>
      <c r="AB83" s="15">
        <f t="shared" si="16"/>
        <v>9347</v>
      </c>
      <c r="AC83" s="17">
        <f t="shared" si="17"/>
        <v>2.4839224023385595</v>
      </c>
      <c r="AD83" s="18">
        <f t="shared" si="18"/>
        <v>48.682291666666664</v>
      </c>
      <c r="AE83" s="36">
        <v>486.92891514946319</v>
      </c>
      <c r="AF83" s="38">
        <f t="shared" si="20"/>
        <v>12.939912706602795</v>
      </c>
      <c r="AG83" s="17">
        <f t="shared" si="21"/>
        <v>19.195820394299098</v>
      </c>
      <c r="AH83" s="17">
        <f t="shared" si="22"/>
        <v>9.5979101971495488</v>
      </c>
      <c r="AI83" s="15">
        <v>10</v>
      </c>
      <c r="AJ83" s="15"/>
      <c r="AK83" s="17">
        <f t="shared" si="23"/>
        <v>0</v>
      </c>
      <c r="AL83" s="15">
        <v>818</v>
      </c>
      <c r="AM83" s="17">
        <f t="shared" si="24"/>
        <v>21.737975019930907</v>
      </c>
      <c r="AN83" s="15"/>
      <c r="AO83" s="15">
        <v>21194</v>
      </c>
      <c r="AP83" s="17">
        <f t="shared" si="25"/>
        <v>5.6322083444060587</v>
      </c>
      <c r="AQ83" s="17">
        <f t="shared" si="26"/>
        <v>2.2674654969508934</v>
      </c>
      <c r="AR83" s="15"/>
      <c r="AS83" s="15"/>
      <c r="AT83" s="15"/>
      <c r="AU83" s="15">
        <v>1</v>
      </c>
      <c r="AV83" s="15" t="s">
        <v>65</v>
      </c>
      <c r="AW83" s="36">
        <v>1769.7583731064535</v>
      </c>
      <c r="AX83" s="36">
        <v>9079.5715424689552</v>
      </c>
      <c r="AY83" s="38">
        <f t="shared" si="27"/>
        <v>2.4128545156707295</v>
      </c>
      <c r="AZ83" s="39">
        <v>1.2657003746136455</v>
      </c>
      <c r="BA83" s="38">
        <f t="shared" si="28"/>
        <v>0.6727081448916532</v>
      </c>
      <c r="BB83" s="15">
        <v>25</v>
      </c>
      <c r="BC83" s="19">
        <v>1</v>
      </c>
    </row>
    <row r="84" spans="1:55" x14ac:dyDescent="0.25">
      <c r="A84" s="14" t="s">
        <v>285</v>
      </c>
      <c r="B84" s="15" t="s">
        <v>251</v>
      </c>
      <c r="C84" s="15" t="s">
        <v>57</v>
      </c>
      <c r="D84" s="15">
        <v>13634</v>
      </c>
      <c r="E84" s="15">
        <v>44118</v>
      </c>
      <c r="F84" s="15">
        <v>244400552</v>
      </c>
      <c r="G84" s="15" t="s">
        <v>286</v>
      </c>
      <c r="H84" s="15">
        <v>44440</v>
      </c>
      <c r="I84" s="15" t="s">
        <v>285</v>
      </c>
      <c r="J84" s="15" t="s">
        <v>257</v>
      </c>
      <c r="K84" s="15">
        <v>1</v>
      </c>
      <c r="L84" s="15">
        <v>1342</v>
      </c>
      <c r="M84" s="15">
        <v>4.5</v>
      </c>
      <c r="N84" s="15">
        <v>5</v>
      </c>
      <c r="O84" s="15">
        <v>0</v>
      </c>
      <c r="P84" s="15">
        <v>0</v>
      </c>
      <c r="Q84" s="15" t="s">
        <v>254</v>
      </c>
      <c r="R84" s="15">
        <v>90</v>
      </c>
      <c r="S84" s="16">
        <f t="shared" si="15"/>
        <v>6.7064083457526083E-2</v>
      </c>
      <c r="T84" s="15">
        <v>6596</v>
      </c>
      <c r="U84" s="15">
        <v>0</v>
      </c>
      <c r="V84" s="15">
        <v>0</v>
      </c>
      <c r="W84" s="15">
        <v>0</v>
      </c>
      <c r="X84" s="15">
        <v>0</v>
      </c>
      <c r="Y84" s="15">
        <v>0</v>
      </c>
      <c r="Z84" s="15">
        <v>0</v>
      </c>
      <c r="AA84" s="15">
        <v>0</v>
      </c>
      <c r="AB84" s="15">
        <f t="shared" si="16"/>
        <v>6596</v>
      </c>
      <c r="AC84" s="17">
        <f t="shared" si="17"/>
        <v>4.9150521609538007</v>
      </c>
      <c r="AD84" s="18">
        <f t="shared" si="18"/>
        <v>73.288888888888891</v>
      </c>
      <c r="AE84" s="36">
        <v>106.58031694717184</v>
      </c>
      <c r="AF84" s="38">
        <f t="shared" si="20"/>
        <v>7.9419014118607922</v>
      </c>
      <c r="AG84" s="17">
        <f t="shared" si="21"/>
        <v>61.887599783264001</v>
      </c>
      <c r="AH84" s="17">
        <f t="shared" si="22"/>
        <v>30.943799891632001</v>
      </c>
      <c r="AI84" s="15">
        <v>6</v>
      </c>
      <c r="AJ84" s="15"/>
      <c r="AK84" s="17">
        <f t="shared" si="23"/>
        <v>0</v>
      </c>
      <c r="AL84" s="15">
        <v>170</v>
      </c>
      <c r="AM84" s="17">
        <f t="shared" si="24"/>
        <v>12.667660208643815</v>
      </c>
      <c r="AN84" s="15"/>
      <c r="AO84" s="15">
        <v>4639</v>
      </c>
      <c r="AP84" s="17">
        <f t="shared" si="25"/>
        <v>3.4567809239940388</v>
      </c>
      <c r="AQ84" s="17">
        <f t="shared" si="26"/>
        <v>0.70330503335354766</v>
      </c>
      <c r="AR84" s="15"/>
      <c r="AS84" s="15"/>
      <c r="AT84" s="15"/>
      <c r="AU84" s="15">
        <v>1</v>
      </c>
      <c r="AV84" s="15" t="s">
        <v>65</v>
      </c>
      <c r="AW84" s="36">
        <v>387.36949574600538</v>
      </c>
      <c r="AX84" s="36">
        <v>1987.3611581350137</v>
      </c>
      <c r="AY84" s="38">
        <f t="shared" si="27"/>
        <v>1.4808950507712473</v>
      </c>
      <c r="AZ84" s="39">
        <v>0.27703991874269612</v>
      </c>
      <c r="BA84" s="38">
        <f t="shared" si="28"/>
        <v>0.41287618292503148</v>
      </c>
      <c r="BB84" s="15">
        <v>13</v>
      </c>
      <c r="BC84" s="19">
        <v>1</v>
      </c>
    </row>
    <row r="85" spans="1:55" x14ac:dyDescent="0.25">
      <c r="A85" s="14" t="s">
        <v>287</v>
      </c>
      <c r="B85" s="15" t="s">
        <v>251</v>
      </c>
      <c r="C85" s="15" t="s">
        <v>57</v>
      </c>
      <c r="D85" s="15">
        <v>13874</v>
      </c>
      <c r="E85" s="15">
        <v>44134</v>
      </c>
      <c r="F85" s="15">
        <v>244400552</v>
      </c>
      <c r="G85" s="15" t="s">
        <v>288</v>
      </c>
      <c r="H85" s="15">
        <v>44522</v>
      </c>
      <c r="I85" s="15" t="s">
        <v>287</v>
      </c>
      <c r="J85" s="15" t="s">
        <v>257</v>
      </c>
      <c r="K85" s="15">
        <v>1</v>
      </c>
      <c r="L85" s="15">
        <v>1025</v>
      </c>
      <c r="M85" s="15">
        <v>4</v>
      </c>
      <c r="N85" s="15">
        <v>3</v>
      </c>
      <c r="O85" s="15">
        <v>0</v>
      </c>
      <c r="P85" s="15">
        <v>0</v>
      </c>
      <c r="Q85" s="15" t="s">
        <v>254</v>
      </c>
      <c r="R85" s="15">
        <v>50</v>
      </c>
      <c r="S85" s="16">
        <f t="shared" si="15"/>
        <v>4.878048780487805E-2</v>
      </c>
      <c r="T85" s="15">
        <v>586</v>
      </c>
      <c r="U85" s="15">
        <v>0</v>
      </c>
      <c r="V85" s="15">
        <v>0</v>
      </c>
      <c r="W85" s="15">
        <v>0</v>
      </c>
      <c r="X85" s="15">
        <v>0</v>
      </c>
      <c r="Y85" s="15">
        <v>0</v>
      </c>
      <c r="Z85" s="15">
        <v>0</v>
      </c>
      <c r="AA85" s="15">
        <v>0</v>
      </c>
      <c r="AB85" s="15">
        <f t="shared" si="16"/>
        <v>586</v>
      </c>
      <c r="AC85" s="17">
        <f t="shared" si="17"/>
        <v>0.57170731707317068</v>
      </c>
      <c r="AD85" s="18">
        <f t="shared" si="18"/>
        <v>11.72</v>
      </c>
      <c r="AE85" s="36">
        <v>51.394733565601072</v>
      </c>
      <c r="AF85" s="38">
        <f t="shared" si="20"/>
        <v>5.0141203478635195</v>
      </c>
      <c r="AG85" s="17">
        <f t="shared" si="21"/>
        <v>11.401946451420359</v>
      </c>
      <c r="AH85" s="17">
        <f t="shared" si="22"/>
        <v>5.7009732257101797</v>
      </c>
      <c r="AI85" s="15">
        <v>4</v>
      </c>
      <c r="AJ85" s="15"/>
      <c r="AK85" s="17">
        <f t="shared" si="23"/>
        <v>0</v>
      </c>
      <c r="AL85" s="15">
        <v>107</v>
      </c>
      <c r="AM85" s="17">
        <f t="shared" si="24"/>
        <v>10.439024390243903</v>
      </c>
      <c r="AN85" s="15"/>
      <c r="AO85" s="15">
        <v>2237</v>
      </c>
      <c r="AP85" s="17">
        <f t="shared" si="25"/>
        <v>2.1824390243902441</v>
      </c>
      <c r="AQ85" s="17">
        <f t="shared" si="26"/>
        <v>3.81740614334471</v>
      </c>
      <c r="AR85" s="15"/>
      <c r="AS85" s="15"/>
      <c r="AT85" s="15"/>
      <c r="AU85" s="15">
        <v>1</v>
      </c>
      <c r="AV85" s="15" t="s">
        <v>65</v>
      </c>
      <c r="AW85" s="36">
        <v>186.79576675658851</v>
      </c>
      <c r="AX85" s="36">
        <v>958.33733794956368</v>
      </c>
      <c r="AY85" s="38">
        <f t="shared" si="27"/>
        <v>0.93496325653615964</v>
      </c>
      <c r="AZ85" s="39">
        <v>0.13359308002315395</v>
      </c>
      <c r="BA85" s="38">
        <f t="shared" si="28"/>
        <v>0.26066942443542235</v>
      </c>
      <c r="BB85" s="15">
        <v>10</v>
      </c>
      <c r="BC85" s="19">
        <v>1</v>
      </c>
    </row>
    <row r="86" spans="1:55" x14ac:dyDescent="0.25">
      <c r="A86" s="14" t="s">
        <v>289</v>
      </c>
      <c r="B86" s="15" t="s">
        <v>251</v>
      </c>
      <c r="C86" s="15" t="s">
        <v>57</v>
      </c>
      <c r="D86" s="15">
        <v>13875</v>
      </c>
      <c r="E86" s="15">
        <v>44144</v>
      </c>
      <c r="F86" s="15">
        <v>244400552</v>
      </c>
      <c r="G86" s="15" t="s">
        <v>290</v>
      </c>
      <c r="H86" s="15">
        <v>44440</v>
      </c>
      <c r="I86" s="15" t="s">
        <v>289</v>
      </c>
      <c r="J86" s="15" t="s">
        <v>253</v>
      </c>
      <c r="K86" s="15">
        <v>1</v>
      </c>
      <c r="L86" s="15">
        <v>2319</v>
      </c>
      <c r="M86" s="15">
        <v>8</v>
      </c>
      <c r="N86" s="15">
        <v>10</v>
      </c>
      <c r="O86" s="15">
        <v>0</v>
      </c>
      <c r="P86" s="15">
        <v>0</v>
      </c>
      <c r="Q86" s="15" t="s">
        <v>254</v>
      </c>
      <c r="R86" s="15">
        <v>136</v>
      </c>
      <c r="S86" s="16">
        <f t="shared" si="15"/>
        <v>5.8645968089693835E-2</v>
      </c>
      <c r="T86" s="15">
        <v>5801</v>
      </c>
      <c r="U86" s="15">
        <v>0</v>
      </c>
      <c r="V86" s="15">
        <v>0</v>
      </c>
      <c r="W86" s="15">
        <v>0</v>
      </c>
      <c r="X86" s="15">
        <v>187</v>
      </c>
      <c r="Y86" s="15"/>
      <c r="Z86" s="15">
        <v>0</v>
      </c>
      <c r="AA86" s="15">
        <v>0</v>
      </c>
      <c r="AB86" s="15">
        <f t="shared" si="16"/>
        <v>5988</v>
      </c>
      <c r="AC86" s="17">
        <f t="shared" si="17"/>
        <v>2.5821474773609316</v>
      </c>
      <c r="AD86" s="18">
        <f t="shared" si="18"/>
        <v>44.029411764705884</v>
      </c>
      <c r="AE86" s="36">
        <v>357.51159991699524</v>
      </c>
      <c r="AF86" s="38">
        <f t="shared" si="20"/>
        <v>15.416627853255509</v>
      </c>
      <c r="AG86" s="17">
        <f t="shared" si="21"/>
        <v>16.749106886015042</v>
      </c>
      <c r="AH86" s="17">
        <f t="shared" si="22"/>
        <v>8.374553443007521</v>
      </c>
      <c r="AI86" s="15">
        <v>10</v>
      </c>
      <c r="AJ86" s="15"/>
      <c r="AK86" s="17">
        <f t="shared" si="23"/>
        <v>0</v>
      </c>
      <c r="AL86" s="15">
        <v>539</v>
      </c>
      <c r="AM86" s="17">
        <f t="shared" si="24"/>
        <v>23.242777059077188</v>
      </c>
      <c r="AN86" s="15"/>
      <c r="AO86" s="15">
        <v>15561</v>
      </c>
      <c r="AP86" s="17">
        <f t="shared" si="25"/>
        <v>6.710219922380336</v>
      </c>
      <c r="AQ86" s="17">
        <f t="shared" si="26"/>
        <v>2.5986973947895793</v>
      </c>
      <c r="AR86" s="15"/>
      <c r="AS86" s="15"/>
      <c r="AT86" s="15"/>
      <c r="AU86" s="15">
        <v>1</v>
      </c>
      <c r="AV86" s="15" t="s">
        <v>65</v>
      </c>
      <c r="AW86" s="36">
        <v>1299.3870927578337</v>
      </c>
      <c r="AX86" s="36">
        <v>6666.3778792280555</v>
      </c>
      <c r="AY86" s="38">
        <f t="shared" si="27"/>
        <v>2.8746778263165398</v>
      </c>
      <c r="AZ86" s="39">
        <v>0.9292990246939199</v>
      </c>
      <c r="BA86" s="38">
        <f t="shared" si="28"/>
        <v>0.80146530805857696</v>
      </c>
      <c r="BB86" s="15">
        <v>16</v>
      </c>
      <c r="BC86" s="19">
        <v>1</v>
      </c>
    </row>
    <row r="87" spans="1:55" x14ac:dyDescent="0.25">
      <c r="A87" s="14" t="s">
        <v>291</v>
      </c>
      <c r="B87" s="15" t="s">
        <v>251</v>
      </c>
      <c r="C87" s="15" t="s">
        <v>57</v>
      </c>
      <c r="D87" s="15">
        <v>13889</v>
      </c>
      <c r="E87" s="15">
        <v>44202</v>
      </c>
      <c r="F87" s="15">
        <v>244400552</v>
      </c>
      <c r="G87" s="15" t="s">
        <v>292</v>
      </c>
      <c r="H87" s="15">
        <v>44440</v>
      </c>
      <c r="I87" s="15" t="s">
        <v>291</v>
      </c>
      <c r="J87" s="15" t="s">
        <v>257</v>
      </c>
      <c r="K87" s="15">
        <v>1</v>
      </c>
      <c r="L87" s="15">
        <v>1785</v>
      </c>
      <c r="M87" s="15">
        <v>7.5</v>
      </c>
      <c r="N87" s="15">
        <v>5</v>
      </c>
      <c r="O87" s="15">
        <v>0</v>
      </c>
      <c r="P87" s="15">
        <v>0</v>
      </c>
      <c r="Q87" s="15" t="s">
        <v>254</v>
      </c>
      <c r="R87" s="15">
        <v>76</v>
      </c>
      <c r="S87" s="16">
        <f t="shared" si="15"/>
        <v>4.2577030812324931E-2</v>
      </c>
      <c r="T87" s="15">
        <v>4426</v>
      </c>
      <c r="U87" s="15">
        <v>0</v>
      </c>
      <c r="V87" s="15">
        <v>0</v>
      </c>
      <c r="W87" s="15">
        <v>0</v>
      </c>
      <c r="X87" s="15">
        <v>0</v>
      </c>
      <c r="Y87" s="15">
        <v>0</v>
      </c>
      <c r="Z87" s="15">
        <v>0</v>
      </c>
      <c r="AA87" s="15">
        <v>0</v>
      </c>
      <c r="AB87" s="15">
        <f t="shared" si="16"/>
        <v>4426</v>
      </c>
      <c r="AC87" s="17">
        <f t="shared" si="17"/>
        <v>2.4795518207282914</v>
      </c>
      <c r="AD87" s="18">
        <f t="shared" si="18"/>
        <v>58.236842105263158</v>
      </c>
      <c r="AE87" s="36">
        <v>180.65122486648247</v>
      </c>
      <c r="AF87" s="38">
        <f t="shared" si="20"/>
        <v>10.120516799242717</v>
      </c>
      <c r="AG87" s="17">
        <f t="shared" si="21"/>
        <v>24.500249047695153</v>
      </c>
      <c r="AH87" s="17">
        <f t="shared" si="22"/>
        <v>12.250124523847576</v>
      </c>
      <c r="AI87" s="15">
        <v>6</v>
      </c>
      <c r="AJ87" s="15"/>
      <c r="AK87" s="17">
        <f t="shared" si="23"/>
        <v>0</v>
      </c>
      <c r="AL87" s="15">
        <v>304</v>
      </c>
      <c r="AM87" s="17">
        <f t="shared" si="24"/>
        <v>17.030812324929972</v>
      </c>
      <c r="AN87" s="15"/>
      <c r="AO87" s="15">
        <v>7863</v>
      </c>
      <c r="AP87" s="17">
        <f t="shared" si="25"/>
        <v>4.405042016806723</v>
      </c>
      <c r="AQ87" s="17">
        <f t="shared" si="26"/>
        <v>1.7765476728422955</v>
      </c>
      <c r="AR87" s="15"/>
      <c r="AS87" s="15"/>
      <c r="AT87" s="15"/>
      <c r="AU87" s="15">
        <v>1</v>
      </c>
      <c r="AV87" s="15" t="s">
        <v>65</v>
      </c>
      <c r="AW87" s="36">
        <v>656.58252749533096</v>
      </c>
      <c r="AX87" s="36">
        <v>3368.532180731971</v>
      </c>
      <c r="AY87" s="38">
        <f t="shared" si="27"/>
        <v>1.8871328743596476</v>
      </c>
      <c r="AZ87" s="39">
        <v>0.46957639169515408</v>
      </c>
      <c r="BA87" s="38">
        <f t="shared" si="28"/>
        <v>0.52613601310381408</v>
      </c>
      <c r="BB87" s="15">
        <v>18</v>
      </c>
      <c r="BC87" s="19">
        <v>1</v>
      </c>
    </row>
    <row r="88" spans="1:55" x14ac:dyDescent="0.25">
      <c r="A88" s="14" t="s">
        <v>293</v>
      </c>
      <c r="B88" s="15" t="s">
        <v>251</v>
      </c>
      <c r="C88" s="15" t="s">
        <v>57</v>
      </c>
      <c r="D88" s="15">
        <v>13891</v>
      </c>
      <c r="E88" s="15">
        <v>44207</v>
      </c>
      <c r="F88" s="15">
        <v>244400552</v>
      </c>
      <c r="G88" s="15" t="s">
        <v>294</v>
      </c>
      <c r="H88" s="15">
        <v>44440</v>
      </c>
      <c r="I88" s="15" t="s">
        <v>293</v>
      </c>
      <c r="J88" s="15" t="s">
        <v>257</v>
      </c>
      <c r="K88" s="15">
        <v>1</v>
      </c>
      <c r="L88" s="15">
        <v>1065</v>
      </c>
      <c r="M88" s="15">
        <v>4</v>
      </c>
      <c r="N88" s="15">
        <v>10</v>
      </c>
      <c r="O88" s="15">
        <v>0</v>
      </c>
      <c r="P88" s="15">
        <v>0</v>
      </c>
      <c r="Q88" s="15" t="s">
        <v>254</v>
      </c>
      <c r="R88" s="15">
        <v>126</v>
      </c>
      <c r="S88" s="16">
        <f t="shared" si="15"/>
        <v>0.11830985915492957</v>
      </c>
      <c r="T88" s="15">
        <v>5571</v>
      </c>
      <c r="U88" s="15">
        <v>0</v>
      </c>
      <c r="V88" s="15">
        <v>0</v>
      </c>
      <c r="W88" s="15">
        <v>0</v>
      </c>
      <c r="X88" s="15">
        <v>423</v>
      </c>
      <c r="Y88" s="15"/>
      <c r="Z88" s="15">
        <v>0</v>
      </c>
      <c r="AA88" s="15">
        <v>0</v>
      </c>
      <c r="AB88" s="15">
        <f t="shared" si="16"/>
        <v>5994</v>
      </c>
      <c r="AC88" s="17">
        <f t="shared" si="17"/>
        <v>5.6281690140845066</v>
      </c>
      <c r="AD88" s="18">
        <f t="shared" si="18"/>
        <v>47.571428571428569</v>
      </c>
      <c r="AE88" s="36">
        <v>179.5024824980068</v>
      </c>
      <c r="AF88" s="38">
        <f t="shared" si="20"/>
        <v>16.854693192301106</v>
      </c>
      <c r="AG88" s="17">
        <f t="shared" si="21"/>
        <v>33.392295842295987</v>
      </c>
      <c r="AH88" s="17">
        <f t="shared" si="22"/>
        <v>16.696147921147993</v>
      </c>
      <c r="AI88" s="15">
        <v>6</v>
      </c>
      <c r="AJ88" s="15"/>
      <c r="AK88" s="17">
        <f t="shared" si="23"/>
        <v>0</v>
      </c>
      <c r="AL88" s="15">
        <v>257</v>
      </c>
      <c r="AM88" s="17">
        <f t="shared" si="24"/>
        <v>24.131455399061032</v>
      </c>
      <c r="AN88" s="15"/>
      <c r="AO88" s="15">
        <v>7813</v>
      </c>
      <c r="AP88" s="17">
        <f t="shared" si="25"/>
        <v>7.3361502347417842</v>
      </c>
      <c r="AQ88" s="17">
        <f t="shared" si="26"/>
        <v>1.3034701368034702</v>
      </c>
      <c r="AR88" s="15"/>
      <c r="AS88" s="15"/>
      <c r="AT88" s="15"/>
      <c r="AU88" s="15">
        <v>1</v>
      </c>
      <c r="AV88" s="15" t="s">
        <v>65</v>
      </c>
      <c r="AW88" s="36">
        <v>652.40738742477697</v>
      </c>
      <c r="AX88" s="36">
        <v>3347.1120345998843</v>
      </c>
      <c r="AY88" s="38">
        <f t="shared" si="27"/>
        <v>3.1428282015022386</v>
      </c>
      <c r="AZ88" s="39">
        <v>0.46659040421140008</v>
      </c>
      <c r="BA88" s="38">
        <f t="shared" si="28"/>
        <v>0.87622611119511751</v>
      </c>
      <c r="BB88" s="15">
        <v>14</v>
      </c>
      <c r="BC88" s="19">
        <v>1</v>
      </c>
    </row>
    <row r="89" spans="1:55" x14ac:dyDescent="0.25">
      <c r="A89" s="14" t="s">
        <v>295</v>
      </c>
      <c r="B89" s="15" t="s">
        <v>251</v>
      </c>
      <c r="C89" s="15" t="s">
        <v>57</v>
      </c>
      <c r="D89" s="15">
        <v>1845</v>
      </c>
      <c r="E89" s="15">
        <v>44163</v>
      </c>
      <c r="F89" s="15">
        <v>244400552</v>
      </c>
      <c r="G89" s="15" t="s">
        <v>296</v>
      </c>
      <c r="H89" s="15">
        <v>44150</v>
      </c>
      <c r="I89" s="15" t="s">
        <v>297</v>
      </c>
      <c r="J89" s="15" t="s">
        <v>257</v>
      </c>
      <c r="K89" s="15">
        <v>1</v>
      </c>
      <c r="L89" s="35">
        <v>2079</v>
      </c>
      <c r="M89" s="15">
        <v>9.8000000000000007</v>
      </c>
      <c r="N89" s="15">
        <v>10</v>
      </c>
      <c r="O89" s="15">
        <v>2</v>
      </c>
      <c r="P89" s="15">
        <v>0</v>
      </c>
      <c r="Q89" s="15" t="s">
        <v>254</v>
      </c>
      <c r="R89" s="15">
        <v>146</v>
      </c>
      <c r="S89" s="16">
        <f t="shared" si="15"/>
        <v>7.022607022607022E-2</v>
      </c>
      <c r="T89" s="15">
        <v>5846</v>
      </c>
      <c r="U89" s="15">
        <v>0</v>
      </c>
      <c r="V89" s="15">
        <v>370</v>
      </c>
      <c r="W89" s="15"/>
      <c r="X89" s="15">
        <v>98</v>
      </c>
      <c r="Y89" s="15"/>
      <c r="Z89" s="15">
        <v>0</v>
      </c>
      <c r="AA89" s="15">
        <v>0</v>
      </c>
      <c r="AB89" s="15">
        <f t="shared" si="16"/>
        <v>6314</v>
      </c>
      <c r="AC89" s="17">
        <f t="shared" si="17"/>
        <v>3.0370370370370372</v>
      </c>
      <c r="AD89" s="18">
        <f t="shared" si="18"/>
        <v>43.246575342465754</v>
      </c>
      <c r="AE89" s="36">
        <v>182.94870960343377</v>
      </c>
      <c r="AF89" s="38">
        <f t="shared" si="20"/>
        <v>8.7998417317668967</v>
      </c>
      <c r="AG89" s="17">
        <f t="shared" si="21"/>
        <v>34.512405218306561</v>
      </c>
      <c r="AH89" s="17">
        <f t="shared" si="22"/>
        <v>17.256202609153281</v>
      </c>
      <c r="AI89" s="15">
        <v>20</v>
      </c>
      <c r="AJ89" s="15"/>
      <c r="AK89" s="17">
        <f t="shared" si="23"/>
        <v>0</v>
      </c>
      <c r="AL89" s="15">
        <v>423</v>
      </c>
      <c r="AM89" s="17">
        <f t="shared" si="24"/>
        <v>20.346320346320347</v>
      </c>
      <c r="AN89" s="15"/>
      <c r="AO89" s="15">
        <v>7963</v>
      </c>
      <c r="AP89" s="17">
        <f t="shared" si="25"/>
        <v>3.8302068302068304</v>
      </c>
      <c r="AQ89" s="17">
        <f t="shared" si="26"/>
        <v>1.261165663604688</v>
      </c>
      <c r="AR89" s="15"/>
      <c r="AS89" s="15"/>
      <c r="AT89" s="15"/>
      <c r="AU89" s="15">
        <v>1</v>
      </c>
      <c r="AV89" s="15" t="s">
        <v>65</v>
      </c>
      <c r="AW89" s="36">
        <v>664.93280763643907</v>
      </c>
      <c r="AX89" s="36">
        <v>3411.3724729961446</v>
      </c>
      <c r="AY89" s="38">
        <f t="shared" si="27"/>
        <v>1.6408718003829459</v>
      </c>
      <c r="AZ89" s="39">
        <v>0.47554836666266209</v>
      </c>
      <c r="BA89" s="38">
        <f t="shared" si="28"/>
        <v>0.45747798620746716</v>
      </c>
      <c r="BB89" s="15">
        <v>27</v>
      </c>
      <c r="BC89" s="19">
        <v>1</v>
      </c>
    </row>
    <row r="90" spans="1:55" x14ac:dyDescent="0.25">
      <c r="A90" s="14" t="s">
        <v>298</v>
      </c>
      <c r="B90" s="15" t="s">
        <v>251</v>
      </c>
      <c r="C90" s="15" t="s">
        <v>57</v>
      </c>
      <c r="D90" s="15">
        <v>13880</v>
      </c>
      <c r="E90" s="15">
        <v>44163</v>
      </c>
      <c r="F90" s="15">
        <v>244400552</v>
      </c>
      <c r="G90" s="15" t="s">
        <v>299</v>
      </c>
      <c r="H90" s="15">
        <v>44150</v>
      </c>
      <c r="I90" s="15" t="s">
        <v>297</v>
      </c>
      <c r="J90" s="15" t="s">
        <v>257</v>
      </c>
      <c r="K90" s="15">
        <v>1</v>
      </c>
      <c r="L90" s="35">
        <v>2545</v>
      </c>
      <c r="M90" s="15">
        <v>4.5</v>
      </c>
      <c r="N90" s="15">
        <v>5</v>
      </c>
      <c r="O90" s="15">
        <v>0</v>
      </c>
      <c r="P90" s="15">
        <v>0</v>
      </c>
      <c r="Q90" s="15" t="s">
        <v>254</v>
      </c>
      <c r="R90" s="15">
        <v>100</v>
      </c>
      <c r="S90" s="16">
        <f t="shared" si="15"/>
        <v>3.9292730844793712E-2</v>
      </c>
      <c r="T90" s="15">
        <v>3567</v>
      </c>
      <c r="U90" s="15">
        <v>0</v>
      </c>
      <c r="V90" s="15">
        <v>0</v>
      </c>
      <c r="W90" s="15">
        <v>0</v>
      </c>
      <c r="X90" s="15">
        <v>60</v>
      </c>
      <c r="Y90" s="15"/>
      <c r="Z90" s="15">
        <v>0</v>
      </c>
      <c r="AA90" s="15">
        <v>0</v>
      </c>
      <c r="AB90" s="15">
        <f t="shared" si="16"/>
        <v>3627</v>
      </c>
      <c r="AC90" s="17">
        <f t="shared" si="17"/>
        <v>1.425147347740668</v>
      </c>
      <c r="AD90" s="18">
        <f t="shared" si="18"/>
        <v>36.270000000000003</v>
      </c>
      <c r="AE90" s="36">
        <v>208.97921167309227</v>
      </c>
      <c r="AF90" s="38">
        <f t="shared" si="20"/>
        <v>8.2113639164279864</v>
      </c>
      <c r="AG90" s="17">
        <f t="shared" si="21"/>
        <v>17.355793291409977</v>
      </c>
      <c r="AH90" s="17">
        <f t="shared" si="22"/>
        <v>8.6778966457049886</v>
      </c>
      <c r="AI90" s="15">
        <v>10</v>
      </c>
      <c r="AJ90" s="15"/>
      <c r="AK90" s="17">
        <f t="shared" si="23"/>
        <v>0</v>
      </c>
      <c r="AL90" s="15">
        <v>288</v>
      </c>
      <c r="AM90" s="17">
        <f t="shared" si="24"/>
        <v>11.31630648330059</v>
      </c>
      <c r="AN90" s="15"/>
      <c r="AO90" s="15">
        <v>9096</v>
      </c>
      <c r="AP90" s="17">
        <f t="shared" si="25"/>
        <v>3.5740667976424363</v>
      </c>
      <c r="AQ90" s="17">
        <f t="shared" si="26"/>
        <v>2.5078577336641854</v>
      </c>
      <c r="AR90" s="15"/>
      <c r="AS90" s="15"/>
      <c r="AT90" s="15"/>
      <c r="AU90" s="15">
        <v>1</v>
      </c>
      <c r="AV90" s="15" t="s">
        <v>65</v>
      </c>
      <c r="AW90" s="36">
        <v>759.54148163519403</v>
      </c>
      <c r="AX90" s="36">
        <v>3896.7529843492316</v>
      </c>
      <c r="AY90" s="38">
        <f t="shared" si="27"/>
        <v>1.53114066182681</v>
      </c>
      <c r="AZ90" s="39">
        <v>0.54321084304452771</v>
      </c>
      <c r="BA90" s="38">
        <f t="shared" si="28"/>
        <v>0.42688474895444217</v>
      </c>
      <c r="BB90" s="15">
        <v>28</v>
      </c>
      <c r="BC90" s="19">
        <v>1</v>
      </c>
    </row>
    <row r="91" spans="1:55" x14ac:dyDescent="0.25">
      <c r="A91" s="14" t="s">
        <v>300</v>
      </c>
      <c r="B91" s="15" t="s">
        <v>251</v>
      </c>
      <c r="C91" s="15" t="s">
        <v>57</v>
      </c>
      <c r="D91" s="15">
        <v>13998</v>
      </c>
      <c r="E91" s="15">
        <v>44180</v>
      </c>
      <c r="F91" s="15">
        <v>244400552</v>
      </c>
      <c r="G91" s="15" t="s">
        <v>301</v>
      </c>
      <c r="H91" s="15">
        <v>44540</v>
      </c>
      <c r="I91" s="15" t="s">
        <v>302</v>
      </c>
      <c r="J91" s="15" t="s">
        <v>257</v>
      </c>
      <c r="K91" s="15">
        <v>1</v>
      </c>
      <c r="L91" s="35">
        <v>1463</v>
      </c>
      <c r="M91" s="15">
        <v>3</v>
      </c>
      <c r="N91" s="15">
        <v>5</v>
      </c>
      <c r="O91" s="15">
        <v>0</v>
      </c>
      <c r="P91" s="15">
        <v>0</v>
      </c>
      <c r="Q91" s="15" t="s">
        <v>254</v>
      </c>
      <c r="R91" s="15">
        <v>45</v>
      </c>
      <c r="S91" s="16">
        <f t="shared" si="15"/>
        <v>3.0758714969241284E-2</v>
      </c>
      <c r="T91" s="15">
        <v>1130</v>
      </c>
      <c r="U91" s="15">
        <v>0</v>
      </c>
      <c r="V91" s="15">
        <v>0</v>
      </c>
      <c r="W91" s="15">
        <v>0</v>
      </c>
      <c r="X91" s="15">
        <v>0</v>
      </c>
      <c r="Y91" s="15">
        <v>0</v>
      </c>
      <c r="Z91" s="15">
        <v>0</v>
      </c>
      <c r="AA91" s="15">
        <v>0</v>
      </c>
      <c r="AB91" s="15">
        <f t="shared" si="16"/>
        <v>1130</v>
      </c>
      <c r="AC91" s="17">
        <f t="shared" si="17"/>
        <v>0.77238550922761451</v>
      </c>
      <c r="AD91" s="18">
        <f t="shared" si="18"/>
        <v>25.111111111111111</v>
      </c>
      <c r="AE91" s="36">
        <v>12.957813916405456</v>
      </c>
      <c r="AF91" s="38">
        <f t="shared" si="20"/>
        <v>0.88570156639818576</v>
      </c>
      <c r="AG91" s="17">
        <f t="shared" si="21"/>
        <v>87.206067882279484</v>
      </c>
      <c r="AH91" s="17">
        <f t="shared" si="22"/>
        <v>43.603033941139742</v>
      </c>
      <c r="AI91" s="15">
        <v>0</v>
      </c>
      <c r="AJ91" s="15"/>
      <c r="AK91" s="17">
        <f t="shared" si="23"/>
        <v>0</v>
      </c>
      <c r="AL91" s="15">
        <v>35</v>
      </c>
      <c r="AM91" s="17">
        <f t="shared" si="24"/>
        <v>2.3923444976076556</v>
      </c>
      <c r="AN91" s="15"/>
      <c r="AO91" s="15">
        <v>564</v>
      </c>
      <c r="AP91" s="17">
        <f t="shared" si="25"/>
        <v>0.38550922761449075</v>
      </c>
      <c r="AQ91" s="17">
        <f t="shared" si="26"/>
        <v>0.49911504424778763</v>
      </c>
      <c r="AR91" s="15"/>
      <c r="AS91" s="15"/>
      <c r="AT91" s="15"/>
      <c r="AU91" s="15">
        <v>1</v>
      </c>
      <c r="AV91" s="15" t="s">
        <v>65</v>
      </c>
      <c r="AW91" s="36">
        <v>47.095579995849761</v>
      </c>
      <c r="AX91" s="36">
        <v>241.61924836993916</v>
      </c>
      <c r="AY91" s="38">
        <f t="shared" si="27"/>
        <v>0.16515327981540612</v>
      </c>
      <c r="AZ91" s="39">
        <v>3.3681938816745124E-2</v>
      </c>
      <c r="BA91" s="38">
        <f t="shared" si="28"/>
        <v>4.6045029141141662E-2</v>
      </c>
      <c r="BB91" s="15">
        <v>8</v>
      </c>
      <c r="BC91" s="19">
        <v>1</v>
      </c>
    </row>
    <row r="92" spans="1:55" x14ac:dyDescent="0.25">
      <c r="A92" s="14" t="s">
        <v>303</v>
      </c>
      <c r="B92" s="15" t="s">
        <v>251</v>
      </c>
      <c r="C92" s="15" t="s">
        <v>57</v>
      </c>
      <c r="D92" s="15">
        <v>19348</v>
      </c>
      <c r="E92" s="15">
        <v>44180</v>
      </c>
      <c r="F92" s="15">
        <v>244400552</v>
      </c>
      <c r="G92" s="15" t="s">
        <v>304</v>
      </c>
      <c r="H92" s="15">
        <v>44540</v>
      </c>
      <c r="I92" s="15" t="s">
        <v>302</v>
      </c>
      <c r="J92" s="15" t="s">
        <v>257</v>
      </c>
      <c r="K92" s="15">
        <v>1</v>
      </c>
      <c r="L92" s="35">
        <v>1131</v>
      </c>
      <c r="M92" s="15">
        <v>4</v>
      </c>
      <c r="N92" s="15">
        <v>10</v>
      </c>
      <c r="O92" s="15">
        <v>0</v>
      </c>
      <c r="P92" s="15">
        <v>0</v>
      </c>
      <c r="Q92" s="15" t="s">
        <v>254</v>
      </c>
      <c r="R92" s="15">
        <v>90</v>
      </c>
      <c r="S92" s="16">
        <f t="shared" si="15"/>
        <v>7.9575596816976124E-2</v>
      </c>
      <c r="T92" s="15">
        <v>3357</v>
      </c>
      <c r="U92" s="15">
        <v>0</v>
      </c>
      <c r="V92" s="15">
        <v>0</v>
      </c>
      <c r="W92" s="15">
        <v>0</v>
      </c>
      <c r="X92" s="15">
        <v>187</v>
      </c>
      <c r="Y92" s="15"/>
      <c r="Z92" s="15">
        <v>0</v>
      </c>
      <c r="AA92" s="15">
        <v>0</v>
      </c>
      <c r="AB92" s="15">
        <f t="shared" si="16"/>
        <v>3544</v>
      </c>
      <c r="AC92" s="17">
        <f t="shared" si="17"/>
        <v>3.1335101679929265</v>
      </c>
      <c r="AD92" s="18">
        <f t="shared" si="18"/>
        <v>39.37777777777778</v>
      </c>
      <c r="AE92" s="36">
        <v>97.114679830932388</v>
      </c>
      <c r="AF92" s="38">
        <f t="shared" si="20"/>
        <v>8.5866206747066656</v>
      </c>
      <c r="AG92" s="17">
        <f t="shared" si="21"/>
        <v>36.492938103382251</v>
      </c>
      <c r="AH92" s="17">
        <f t="shared" si="22"/>
        <v>18.246469051691125</v>
      </c>
      <c r="AI92" s="15">
        <v>10</v>
      </c>
      <c r="AJ92" s="15"/>
      <c r="AK92" s="17">
        <f t="shared" si="23"/>
        <v>0</v>
      </c>
      <c r="AL92" s="15">
        <v>124</v>
      </c>
      <c r="AM92" s="17">
        <f t="shared" si="24"/>
        <v>10.963748894783377</v>
      </c>
      <c r="AN92" s="15"/>
      <c r="AO92" s="15">
        <v>4227</v>
      </c>
      <c r="AP92" s="17">
        <f t="shared" si="25"/>
        <v>3.7374005305039786</v>
      </c>
      <c r="AQ92" s="17">
        <f t="shared" si="26"/>
        <v>1.1927200902934538</v>
      </c>
      <c r="AR92" s="15"/>
      <c r="AS92" s="15"/>
      <c r="AT92" s="15"/>
      <c r="AU92" s="15">
        <v>1</v>
      </c>
      <c r="AV92" s="15" t="s">
        <v>65</v>
      </c>
      <c r="AW92" s="36">
        <v>352.96634156463995</v>
      </c>
      <c r="AX92" s="36">
        <v>1810.8591540066186</v>
      </c>
      <c r="AY92" s="38">
        <f t="shared" si="27"/>
        <v>1.6011133103506796</v>
      </c>
      <c r="AZ92" s="39">
        <v>0.25243538187656317</v>
      </c>
      <c r="BA92" s="38">
        <f t="shared" si="28"/>
        <v>0.44639324823441762</v>
      </c>
      <c r="BB92" s="15">
        <v>10</v>
      </c>
      <c r="BC92" s="19">
        <v>1</v>
      </c>
    </row>
    <row r="93" spans="1:55" x14ac:dyDescent="0.25">
      <c r="A93" s="14" t="s">
        <v>305</v>
      </c>
      <c r="B93" s="15" t="s">
        <v>251</v>
      </c>
      <c r="C93" s="15" t="s">
        <v>57</v>
      </c>
      <c r="D93" s="15">
        <v>13902</v>
      </c>
      <c r="E93" s="15">
        <v>44180</v>
      </c>
      <c r="F93" s="15">
        <v>244400552</v>
      </c>
      <c r="G93" s="15" t="s">
        <v>306</v>
      </c>
      <c r="H93" s="15">
        <v>49123</v>
      </c>
      <c r="I93" s="15" t="s">
        <v>302</v>
      </c>
      <c r="J93" s="15" t="s">
        <v>257</v>
      </c>
      <c r="K93" s="15">
        <v>1</v>
      </c>
      <c r="L93" s="40">
        <v>2624</v>
      </c>
      <c r="M93" s="15">
        <v>10.5</v>
      </c>
      <c r="N93" s="15">
        <v>10</v>
      </c>
      <c r="O93" s="15">
        <v>0</v>
      </c>
      <c r="P93" s="15">
        <v>0</v>
      </c>
      <c r="Q93" s="15" t="s">
        <v>254</v>
      </c>
      <c r="R93" s="15">
        <v>98</v>
      </c>
      <c r="S93" s="16">
        <f t="shared" si="15"/>
        <v>3.7347560975609755E-2</v>
      </c>
      <c r="T93" s="15">
        <v>3026</v>
      </c>
      <c r="U93" s="15">
        <v>0</v>
      </c>
      <c r="V93" s="15">
        <v>0</v>
      </c>
      <c r="W93" s="15">
        <v>0</v>
      </c>
      <c r="X93" s="15">
        <v>0</v>
      </c>
      <c r="Y93" s="15">
        <v>0</v>
      </c>
      <c r="Z93" s="15">
        <v>0</v>
      </c>
      <c r="AA93" s="15">
        <v>0</v>
      </c>
      <c r="AB93" s="15">
        <f t="shared" si="16"/>
        <v>3026</v>
      </c>
      <c r="AC93" s="17">
        <f t="shared" si="17"/>
        <v>1.1532012195121952</v>
      </c>
      <c r="AD93" s="18">
        <f t="shared" si="18"/>
        <v>30.877551020408163</v>
      </c>
      <c r="AE93" s="36">
        <v>239.53575867454484</v>
      </c>
      <c r="AF93" s="38">
        <f t="shared" si="20"/>
        <v>9.1286493397311297</v>
      </c>
      <c r="AG93" s="17">
        <f t="shared" si="21"/>
        <v>12.632769390024142</v>
      </c>
      <c r="AH93" s="17">
        <f t="shared" si="22"/>
        <v>6.3163846950120712</v>
      </c>
      <c r="AI93" s="15">
        <v>6</v>
      </c>
      <c r="AJ93" s="15"/>
      <c r="AK93" s="17">
        <f t="shared" si="23"/>
        <v>0</v>
      </c>
      <c r="AL93" s="15">
        <v>467</v>
      </c>
      <c r="AM93" s="17">
        <f t="shared" si="24"/>
        <v>17.797256097560975</v>
      </c>
      <c r="AN93" s="15"/>
      <c r="AO93" s="15">
        <v>10426</v>
      </c>
      <c r="AP93" s="17">
        <f t="shared" si="25"/>
        <v>3.9733231707317072</v>
      </c>
      <c r="AQ93" s="17">
        <f t="shared" si="26"/>
        <v>3.4454725710508924</v>
      </c>
      <c r="AR93" s="15"/>
      <c r="AS93" s="15"/>
      <c r="AT93" s="15"/>
      <c r="AU93" s="15">
        <v>1</v>
      </c>
      <c r="AV93" s="15" t="s">
        <v>65</v>
      </c>
      <c r="AW93" s="36">
        <v>870.6002075119319</v>
      </c>
      <c r="AX93" s="36">
        <v>4466.5288714627404</v>
      </c>
      <c r="AY93" s="38">
        <f t="shared" si="27"/>
        <v>1.7021832589415931</v>
      </c>
      <c r="AZ93" s="39">
        <v>0.62263811011238412</v>
      </c>
      <c r="BA93" s="38">
        <f t="shared" si="28"/>
        <v>0.47457173026858546</v>
      </c>
      <c r="BB93" s="15">
        <v>16</v>
      </c>
      <c r="BC93" s="19">
        <v>1</v>
      </c>
    </row>
    <row r="94" spans="1:55" x14ac:dyDescent="0.25">
      <c r="A94" s="14" t="s">
        <v>307</v>
      </c>
      <c r="B94" s="15" t="s">
        <v>251</v>
      </c>
      <c r="C94" s="15" t="s">
        <v>57</v>
      </c>
      <c r="D94" s="15">
        <v>13627</v>
      </c>
      <c r="E94" s="15">
        <v>44180</v>
      </c>
      <c r="F94" s="15">
        <v>244400552</v>
      </c>
      <c r="G94" s="15" t="s">
        <v>308</v>
      </c>
      <c r="H94" s="15">
        <v>44540</v>
      </c>
      <c r="I94" s="15" t="s">
        <v>302</v>
      </c>
      <c r="J94" s="15" t="s">
        <v>257</v>
      </c>
      <c r="K94" s="15">
        <v>1</v>
      </c>
      <c r="L94" s="35">
        <v>1046</v>
      </c>
      <c r="M94" s="15">
        <v>3.5</v>
      </c>
      <c r="N94" s="15">
        <v>4</v>
      </c>
      <c r="O94" s="15">
        <v>0</v>
      </c>
      <c r="P94" s="15">
        <v>0</v>
      </c>
      <c r="Q94" s="15" t="s">
        <v>254</v>
      </c>
      <c r="R94" s="15">
        <v>59</v>
      </c>
      <c r="S94" s="16">
        <f t="shared" si="15"/>
        <v>5.6405353728489482E-2</v>
      </c>
      <c r="T94" s="15">
        <v>1280</v>
      </c>
      <c r="U94" s="15">
        <v>0</v>
      </c>
      <c r="V94" s="15">
        <v>0</v>
      </c>
      <c r="W94" s="15">
        <v>0</v>
      </c>
      <c r="X94" s="15">
        <v>0</v>
      </c>
      <c r="Y94" s="15">
        <v>0</v>
      </c>
      <c r="Z94" s="15">
        <v>0</v>
      </c>
      <c r="AA94" s="15">
        <v>0</v>
      </c>
      <c r="AB94" s="15">
        <f t="shared" si="16"/>
        <v>1280</v>
      </c>
      <c r="AC94" s="17">
        <f t="shared" si="17"/>
        <v>1.2237093690248566</v>
      </c>
      <c r="AD94" s="18">
        <f t="shared" si="18"/>
        <v>21.694915254237287</v>
      </c>
      <c r="AE94" s="36">
        <v>63.709251755660162</v>
      </c>
      <c r="AF94" s="38">
        <f t="shared" si="20"/>
        <v>6.0907506458566116</v>
      </c>
      <c r="AG94" s="17">
        <f t="shared" si="21"/>
        <v>20.091273476403373</v>
      </c>
      <c r="AH94" s="17">
        <f t="shared" si="22"/>
        <v>10.045636738201686</v>
      </c>
      <c r="AI94" s="15">
        <v>0</v>
      </c>
      <c r="AJ94" s="15"/>
      <c r="AK94" s="17">
        <f t="shared" si="23"/>
        <v>0</v>
      </c>
      <c r="AL94" s="15">
        <v>152</v>
      </c>
      <c r="AM94" s="17">
        <f t="shared" si="24"/>
        <v>14.531548757170173</v>
      </c>
      <c r="AN94" s="15"/>
      <c r="AO94" s="15">
        <v>2773</v>
      </c>
      <c r="AP94" s="17">
        <f t="shared" si="25"/>
        <v>2.6510516252390057</v>
      </c>
      <c r="AQ94" s="17">
        <f t="shared" si="26"/>
        <v>2.1664062500000001</v>
      </c>
      <c r="AR94" s="15"/>
      <c r="AS94" s="15"/>
      <c r="AT94" s="15"/>
      <c r="AU94" s="15">
        <v>1</v>
      </c>
      <c r="AV94" s="15" t="s">
        <v>65</v>
      </c>
      <c r="AW94" s="36">
        <v>231.553268312928</v>
      </c>
      <c r="AX94" s="36">
        <v>1187.9613044855341</v>
      </c>
      <c r="AY94" s="38">
        <f t="shared" si="27"/>
        <v>1.1357182643265145</v>
      </c>
      <c r="AZ94" s="39">
        <v>0.16560286584899683</v>
      </c>
      <c r="BA94" s="38">
        <f t="shared" si="28"/>
        <v>0.31664027886997481</v>
      </c>
      <c r="BB94" s="15">
        <v>9</v>
      </c>
      <c r="BC94" s="19">
        <v>1</v>
      </c>
    </row>
    <row r="95" spans="1:55" x14ac:dyDescent="0.25">
      <c r="A95" s="14" t="s">
        <v>309</v>
      </c>
      <c r="B95" s="15" t="s">
        <v>251</v>
      </c>
      <c r="C95" s="15" t="s">
        <v>57</v>
      </c>
      <c r="D95" s="15">
        <v>13883</v>
      </c>
      <c r="E95" s="15">
        <v>44180</v>
      </c>
      <c r="F95" s="15">
        <v>244400552</v>
      </c>
      <c r="G95" s="15" t="s">
        <v>310</v>
      </c>
      <c r="H95" s="15">
        <v>44540</v>
      </c>
      <c r="I95" s="15" t="s">
        <v>302</v>
      </c>
      <c r="J95" s="15" t="s">
        <v>253</v>
      </c>
      <c r="K95" s="15">
        <v>1</v>
      </c>
      <c r="L95" s="35">
        <v>6589</v>
      </c>
      <c r="M95" s="15">
        <v>10.5</v>
      </c>
      <c r="N95" s="15">
        <v>10</v>
      </c>
      <c r="O95" s="15">
        <v>1</v>
      </c>
      <c r="P95" s="15">
        <v>0</v>
      </c>
      <c r="Q95" s="15" t="s">
        <v>254</v>
      </c>
      <c r="R95" s="15">
        <v>450</v>
      </c>
      <c r="S95" s="16">
        <f t="shared" si="15"/>
        <v>6.8295644255577478E-2</v>
      </c>
      <c r="T95" s="15">
        <v>8238</v>
      </c>
      <c r="U95" s="15">
        <v>0</v>
      </c>
      <c r="V95" s="15">
        <v>0</v>
      </c>
      <c r="W95" s="15">
        <v>0</v>
      </c>
      <c r="X95" s="15">
        <v>508</v>
      </c>
      <c r="Y95" s="15"/>
      <c r="Z95" s="15">
        <v>0</v>
      </c>
      <c r="AA95" s="15">
        <v>0</v>
      </c>
      <c r="AB95" s="15">
        <f t="shared" si="16"/>
        <v>8746</v>
      </c>
      <c r="AC95" s="17">
        <f t="shared" si="17"/>
        <v>1.3273637881317346</v>
      </c>
      <c r="AD95" s="18">
        <f t="shared" si="18"/>
        <v>19.435555555555556</v>
      </c>
      <c r="AE95" s="36">
        <v>388.75739233953323</v>
      </c>
      <c r="AF95" s="38">
        <f t="shared" si="20"/>
        <v>5.900097015321494</v>
      </c>
      <c r="AG95" s="17">
        <f t="shared" si="21"/>
        <v>22.49732139462807</v>
      </c>
      <c r="AH95" s="17">
        <f t="shared" si="22"/>
        <v>11.248660697314035</v>
      </c>
      <c r="AI95" s="15">
        <v>12</v>
      </c>
      <c r="AJ95" s="15"/>
      <c r="AK95" s="17">
        <f t="shared" si="23"/>
        <v>0</v>
      </c>
      <c r="AL95" s="15">
        <v>560</v>
      </c>
      <c r="AM95" s="17">
        <f t="shared" si="24"/>
        <v>8.4990135073607522</v>
      </c>
      <c r="AN95" s="15"/>
      <c r="AO95" s="15">
        <v>16921</v>
      </c>
      <c r="AP95" s="17">
        <f t="shared" si="25"/>
        <v>2.5680679921080589</v>
      </c>
      <c r="AQ95" s="17">
        <f t="shared" si="26"/>
        <v>1.9347130116624742</v>
      </c>
      <c r="AR95" s="15"/>
      <c r="AS95" s="15"/>
      <c r="AT95" s="15"/>
      <c r="AU95" s="15">
        <v>1</v>
      </c>
      <c r="AV95" s="15" t="s">
        <v>65</v>
      </c>
      <c r="AW95" s="36">
        <v>1412.950902676904</v>
      </c>
      <c r="AX95" s="36">
        <v>7249.0058540208165</v>
      </c>
      <c r="AY95" s="38">
        <f t="shared" si="27"/>
        <v>1.1001678333617873</v>
      </c>
      <c r="AZ95" s="39">
        <v>1.0105178842520288</v>
      </c>
      <c r="BA95" s="38">
        <f t="shared" si="28"/>
        <v>0.30672875527455723</v>
      </c>
      <c r="BB95" s="15">
        <v>25</v>
      </c>
      <c r="BC95" s="19">
        <v>1</v>
      </c>
    </row>
    <row r="96" spans="1:55" x14ac:dyDescent="0.25">
      <c r="A96" s="14" t="s">
        <v>311</v>
      </c>
      <c r="B96" s="15" t="s">
        <v>251</v>
      </c>
      <c r="C96" s="15" t="s">
        <v>57</v>
      </c>
      <c r="D96" s="15">
        <v>14005</v>
      </c>
      <c r="E96" s="15">
        <v>44180</v>
      </c>
      <c r="F96" s="15">
        <v>244400552</v>
      </c>
      <c r="G96" s="15" t="s">
        <v>312</v>
      </c>
      <c r="H96" s="15">
        <v>44540</v>
      </c>
      <c r="I96" s="15" t="s">
        <v>302</v>
      </c>
      <c r="J96" s="15" t="s">
        <v>257</v>
      </c>
      <c r="K96" s="15">
        <v>1</v>
      </c>
      <c r="L96" s="35">
        <v>686</v>
      </c>
      <c r="M96" s="15">
        <v>2.5</v>
      </c>
      <c r="N96" s="15">
        <v>0</v>
      </c>
      <c r="O96" s="15">
        <v>0</v>
      </c>
      <c r="P96" s="15">
        <v>0</v>
      </c>
      <c r="Q96" s="15" t="s">
        <v>254</v>
      </c>
      <c r="R96" s="15">
        <v>38</v>
      </c>
      <c r="S96" s="16">
        <f t="shared" si="15"/>
        <v>5.5393586005830907E-2</v>
      </c>
      <c r="T96" s="15">
        <v>468</v>
      </c>
      <c r="U96" s="15">
        <v>0</v>
      </c>
      <c r="V96" s="15">
        <v>0</v>
      </c>
      <c r="W96" s="15">
        <v>0</v>
      </c>
      <c r="X96" s="15">
        <v>0</v>
      </c>
      <c r="Y96" s="15">
        <v>0</v>
      </c>
      <c r="Z96" s="15">
        <v>0</v>
      </c>
      <c r="AA96" s="15">
        <v>0</v>
      </c>
      <c r="AB96" s="15">
        <f t="shared" si="16"/>
        <v>468</v>
      </c>
      <c r="AC96" s="17">
        <f t="shared" si="17"/>
        <v>0.68221574344023328</v>
      </c>
      <c r="AD96" s="18">
        <f t="shared" si="18"/>
        <v>12.315789473684211</v>
      </c>
      <c r="AE96" s="36">
        <v>15.530996821790938</v>
      </c>
      <c r="AF96" s="38">
        <f t="shared" si="20"/>
        <v>2.2639937058004285</v>
      </c>
      <c r="AG96" s="17">
        <f t="shared" si="21"/>
        <v>30.13328798981965</v>
      </c>
      <c r="AH96" s="17">
        <f t="shared" si="22"/>
        <v>15.066643994909825</v>
      </c>
      <c r="AI96" s="15">
        <v>3</v>
      </c>
      <c r="AJ96" s="15"/>
      <c r="AK96" s="17">
        <f t="shared" si="23"/>
        <v>0</v>
      </c>
      <c r="AL96" s="15">
        <v>41</v>
      </c>
      <c r="AM96" s="17">
        <f t="shared" si="24"/>
        <v>5.9766763848396502</v>
      </c>
      <c r="AN96" s="15"/>
      <c r="AO96" s="15">
        <v>676</v>
      </c>
      <c r="AP96" s="17">
        <f t="shared" si="25"/>
        <v>0.98542274052478129</v>
      </c>
      <c r="AQ96" s="17">
        <f t="shared" si="26"/>
        <v>1.4444444444444444</v>
      </c>
      <c r="AR96" s="15"/>
      <c r="AS96" s="15"/>
      <c r="AT96" s="15"/>
      <c r="AU96" s="15">
        <v>1</v>
      </c>
      <c r="AV96" s="15" t="s">
        <v>65</v>
      </c>
      <c r="AW96" s="36">
        <v>56.447893753890845</v>
      </c>
      <c r="AX96" s="36">
        <v>289.60037570581363</v>
      </c>
      <c r="AY96" s="38">
        <f t="shared" si="27"/>
        <v>0.42215798207844552</v>
      </c>
      <c r="AZ96" s="39">
        <v>4.0370550780354078E-2</v>
      </c>
      <c r="BA96" s="38">
        <f t="shared" si="28"/>
        <v>0.11769839877654251</v>
      </c>
      <c r="BB96" s="15">
        <v>6</v>
      </c>
      <c r="BC96" s="19">
        <v>1</v>
      </c>
    </row>
    <row r="97" spans="1:55" x14ac:dyDescent="0.25">
      <c r="A97" s="14" t="s">
        <v>313</v>
      </c>
      <c r="B97" s="15" t="s">
        <v>314</v>
      </c>
      <c r="C97" s="15" t="s">
        <v>57</v>
      </c>
      <c r="D97" s="15">
        <v>14127</v>
      </c>
      <c r="E97" s="15">
        <v>44027</v>
      </c>
      <c r="F97" s="15">
        <v>244400503</v>
      </c>
      <c r="G97" s="15" t="s">
        <v>216</v>
      </c>
      <c r="H97" s="15">
        <v>44390</v>
      </c>
      <c r="I97" s="15" t="s">
        <v>313</v>
      </c>
      <c r="J97" s="15" t="s">
        <v>315</v>
      </c>
      <c r="K97" s="15">
        <v>1</v>
      </c>
      <c r="L97" s="15">
        <v>2217</v>
      </c>
      <c r="M97" s="15">
        <v>5</v>
      </c>
      <c r="N97" s="15"/>
      <c r="O97" s="15"/>
      <c r="P97" s="15">
        <v>0</v>
      </c>
      <c r="Q97" s="15" t="s">
        <v>316</v>
      </c>
      <c r="R97" s="15">
        <v>300</v>
      </c>
      <c r="S97" s="16">
        <f t="shared" si="15"/>
        <v>0.13531799729364005</v>
      </c>
      <c r="T97" s="15">
        <v>6049</v>
      </c>
      <c r="U97" s="15">
        <v>444</v>
      </c>
      <c r="V97" s="15">
        <v>0</v>
      </c>
      <c r="W97" s="15">
        <v>0</v>
      </c>
      <c r="X97" s="15">
        <v>0</v>
      </c>
      <c r="Y97" s="15">
        <v>0</v>
      </c>
      <c r="Z97" s="15">
        <v>0</v>
      </c>
      <c r="AA97" s="15">
        <v>0</v>
      </c>
      <c r="AB97" s="15">
        <f t="shared" si="16"/>
        <v>6049</v>
      </c>
      <c r="AC97" s="17">
        <f t="shared" si="17"/>
        <v>2.7284618854307623</v>
      </c>
      <c r="AD97" s="18">
        <f t="shared" si="18"/>
        <v>20.163333333333334</v>
      </c>
      <c r="AE97" s="15">
        <f t="shared" si="19"/>
        <v>444</v>
      </c>
      <c r="AF97" s="17">
        <f t="shared" si="20"/>
        <v>20.027063599458728</v>
      </c>
      <c r="AG97" s="17">
        <f t="shared" si="21"/>
        <v>13.623873873873874</v>
      </c>
      <c r="AH97" s="17">
        <f t="shared" si="22"/>
        <v>6.8119369369369371</v>
      </c>
      <c r="AI97" s="15">
        <v>18</v>
      </c>
      <c r="AJ97" s="15"/>
      <c r="AK97" s="17">
        <f t="shared" si="23"/>
        <v>0</v>
      </c>
      <c r="AL97" s="15">
        <v>367</v>
      </c>
      <c r="AM97" s="17">
        <f t="shared" si="24"/>
        <v>16.553901668921966</v>
      </c>
      <c r="AN97" s="15"/>
      <c r="AO97" s="15">
        <v>7801</v>
      </c>
      <c r="AP97" s="17">
        <f t="shared" si="25"/>
        <v>3.5187189896256204</v>
      </c>
      <c r="AQ97" s="17">
        <f t="shared" si="26"/>
        <v>1.2896346503554306</v>
      </c>
      <c r="AR97" s="15"/>
      <c r="AS97" s="15"/>
      <c r="AT97" s="15"/>
      <c r="AU97" s="15">
        <v>0</v>
      </c>
      <c r="AV97" s="15"/>
      <c r="AW97" s="15">
        <v>765</v>
      </c>
      <c r="AX97" s="15">
        <v>4877</v>
      </c>
      <c r="AY97" s="17">
        <f t="shared" si="27"/>
        <v>2.1998195760036086</v>
      </c>
      <c r="AZ97" s="15">
        <v>0</v>
      </c>
      <c r="BA97" s="17">
        <f t="shared" si="28"/>
        <v>0</v>
      </c>
      <c r="BB97" s="15">
        <v>17</v>
      </c>
      <c r="BC97" s="19">
        <v>1</v>
      </c>
    </row>
    <row r="98" spans="1:55" x14ac:dyDescent="0.25">
      <c r="A98" s="14" t="s">
        <v>317</v>
      </c>
      <c r="B98" s="15" t="s">
        <v>314</v>
      </c>
      <c r="C98" s="15" t="s">
        <v>57</v>
      </c>
      <c r="D98" s="15">
        <v>13926</v>
      </c>
      <c r="E98" s="15">
        <v>44056</v>
      </c>
      <c r="F98" s="15">
        <v>244400503</v>
      </c>
      <c r="G98" s="15" t="s">
        <v>318</v>
      </c>
      <c r="H98" s="15">
        <v>44130</v>
      </c>
      <c r="I98" s="15" t="s">
        <v>317</v>
      </c>
      <c r="J98" s="15" t="s">
        <v>319</v>
      </c>
      <c r="K98" s="15">
        <v>1</v>
      </c>
      <c r="L98" s="15">
        <v>3601</v>
      </c>
      <c r="M98" s="15">
        <v>13.8</v>
      </c>
      <c r="N98" s="15">
        <v>20</v>
      </c>
      <c r="O98" s="15">
        <v>2</v>
      </c>
      <c r="P98" s="15">
        <v>1</v>
      </c>
      <c r="Q98" s="15" t="s">
        <v>316</v>
      </c>
      <c r="R98" s="15">
        <v>300</v>
      </c>
      <c r="S98" s="16">
        <f t="shared" si="15"/>
        <v>8.3310191613440707E-2</v>
      </c>
      <c r="T98" s="15">
        <v>10829</v>
      </c>
      <c r="U98" s="15">
        <v>1264</v>
      </c>
      <c r="V98" s="15">
        <v>347</v>
      </c>
      <c r="W98" s="15">
        <v>0</v>
      </c>
      <c r="X98" s="15">
        <v>1982</v>
      </c>
      <c r="Y98" s="15">
        <v>165</v>
      </c>
      <c r="Z98" s="15">
        <v>0</v>
      </c>
      <c r="AA98" s="15">
        <v>0</v>
      </c>
      <c r="AB98" s="15">
        <f t="shared" si="16"/>
        <v>13158</v>
      </c>
      <c r="AC98" s="17">
        <f t="shared" si="17"/>
        <v>3.6539850041655098</v>
      </c>
      <c r="AD98" s="18">
        <f t="shared" si="18"/>
        <v>43.86</v>
      </c>
      <c r="AE98" s="15">
        <f t="shared" si="19"/>
        <v>1429</v>
      </c>
      <c r="AF98" s="17">
        <f t="shared" si="20"/>
        <v>39.683421271868923</v>
      </c>
      <c r="AG98" s="17">
        <f t="shared" si="21"/>
        <v>9.2078376487053877</v>
      </c>
      <c r="AH98" s="17">
        <f t="shared" si="22"/>
        <v>4.6039188243526938</v>
      </c>
      <c r="AI98" s="15">
        <v>27</v>
      </c>
      <c r="AJ98" s="15">
        <v>745</v>
      </c>
      <c r="AK98" s="17">
        <f t="shared" si="23"/>
        <v>20.688697584004444</v>
      </c>
      <c r="AL98" s="15">
        <v>625</v>
      </c>
      <c r="AM98" s="17">
        <f t="shared" si="24"/>
        <v>17.356289919466814</v>
      </c>
      <c r="AN98" s="15">
        <v>5914</v>
      </c>
      <c r="AO98" s="15">
        <v>25573</v>
      </c>
      <c r="AP98" s="17">
        <f t="shared" si="25"/>
        <v>7.1016384337683975</v>
      </c>
      <c r="AQ98" s="17">
        <f t="shared" si="26"/>
        <v>1.943532451740386</v>
      </c>
      <c r="AR98" s="15">
        <v>3733</v>
      </c>
      <c r="AS98" s="15"/>
      <c r="AT98" s="15">
        <v>559</v>
      </c>
      <c r="AU98" s="15">
        <v>0</v>
      </c>
      <c r="AV98" s="15"/>
      <c r="AW98" s="15">
        <v>800</v>
      </c>
      <c r="AX98" s="15">
        <v>11300</v>
      </c>
      <c r="AY98" s="17">
        <f t="shared" si="27"/>
        <v>3.1380172174396002</v>
      </c>
      <c r="AZ98" s="15">
        <v>1</v>
      </c>
      <c r="BA98" s="17">
        <f t="shared" si="28"/>
        <v>0.5554012774229381</v>
      </c>
      <c r="BB98" s="15">
        <v>20</v>
      </c>
      <c r="BC98" s="19"/>
    </row>
    <row r="99" spans="1:55" x14ac:dyDescent="0.25">
      <c r="A99" s="14" t="s">
        <v>320</v>
      </c>
      <c r="B99" s="15" t="s">
        <v>314</v>
      </c>
      <c r="C99" s="15" t="s">
        <v>57</v>
      </c>
      <c r="D99" s="15">
        <v>13549</v>
      </c>
      <c r="E99" s="15">
        <v>44066</v>
      </c>
      <c r="F99" s="15">
        <v>244400503</v>
      </c>
      <c r="G99" s="15" t="s">
        <v>321</v>
      </c>
      <c r="H99" s="15">
        <v>44119</v>
      </c>
      <c r="I99" s="15" t="s">
        <v>320</v>
      </c>
      <c r="J99" s="15" t="s">
        <v>322</v>
      </c>
      <c r="K99" s="15">
        <v>1</v>
      </c>
      <c r="L99" s="15">
        <v>5841</v>
      </c>
      <c r="M99" s="15">
        <v>22</v>
      </c>
      <c r="N99" s="15">
        <v>53</v>
      </c>
      <c r="O99" s="15">
        <v>4</v>
      </c>
      <c r="P99" s="15">
        <v>1</v>
      </c>
      <c r="Q99" s="15" t="s">
        <v>316</v>
      </c>
      <c r="R99" s="15">
        <v>450</v>
      </c>
      <c r="S99" s="16">
        <f t="shared" si="15"/>
        <v>7.7041602465331274E-2</v>
      </c>
      <c r="T99" s="15">
        <v>11744</v>
      </c>
      <c r="U99" s="15">
        <v>1131</v>
      </c>
      <c r="V99" s="15">
        <v>2444</v>
      </c>
      <c r="W99" s="15">
        <v>176</v>
      </c>
      <c r="X99" s="15">
        <v>2251</v>
      </c>
      <c r="Y99" s="15">
        <v>396</v>
      </c>
      <c r="Z99" s="15">
        <v>0</v>
      </c>
      <c r="AA99" s="15">
        <v>0</v>
      </c>
      <c r="AB99" s="15">
        <f t="shared" si="16"/>
        <v>16439</v>
      </c>
      <c r="AC99" s="17">
        <f t="shared" si="17"/>
        <v>2.8144153398390688</v>
      </c>
      <c r="AD99" s="18">
        <f t="shared" si="18"/>
        <v>36.531111111111109</v>
      </c>
      <c r="AE99" s="15">
        <f t="shared" si="19"/>
        <v>1703</v>
      </c>
      <c r="AF99" s="17">
        <f t="shared" si="20"/>
        <v>29.155966444102038</v>
      </c>
      <c r="AG99" s="17">
        <f t="shared" si="21"/>
        <v>9.6529653552554322</v>
      </c>
      <c r="AH99" s="17">
        <f t="shared" si="22"/>
        <v>4.8264826776277161</v>
      </c>
      <c r="AI99" s="15">
        <v>62</v>
      </c>
      <c r="AJ99" s="15">
        <v>2656</v>
      </c>
      <c r="AK99" s="17">
        <f t="shared" si="23"/>
        <v>45.471665810648858</v>
      </c>
      <c r="AL99" s="15">
        <v>1760</v>
      </c>
      <c r="AM99" s="17">
        <f t="shared" si="24"/>
        <v>30.131826741996232</v>
      </c>
      <c r="AN99" s="15"/>
      <c r="AO99" s="15">
        <v>51386</v>
      </c>
      <c r="AP99" s="17">
        <f t="shared" si="25"/>
        <v>8.7974661872966955</v>
      </c>
      <c r="AQ99" s="17">
        <f t="shared" si="26"/>
        <v>3.1258592371798772</v>
      </c>
      <c r="AR99" s="15">
        <v>4136</v>
      </c>
      <c r="AS99" s="15"/>
      <c r="AT99" s="15">
        <v>477</v>
      </c>
      <c r="AU99" s="15">
        <v>1</v>
      </c>
      <c r="AV99" s="15" t="s">
        <v>323</v>
      </c>
      <c r="AW99" s="15">
        <v>3872</v>
      </c>
      <c r="AX99" s="15">
        <v>31397</v>
      </c>
      <c r="AY99" s="17">
        <f t="shared" si="27"/>
        <v>5.3752782057866799</v>
      </c>
      <c r="AZ99" s="15">
        <v>3.17</v>
      </c>
      <c r="BA99" s="17">
        <f t="shared" si="28"/>
        <v>1.0854305769560006</v>
      </c>
      <c r="BB99" s="15">
        <v>35</v>
      </c>
      <c r="BC99" s="19"/>
    </row>
    <row r="100" spans="1:55" x14ac:dyDescent="0.25">
      <c r="A100" s="14" t="s">
        <v>324</v>
      </c>
      <c r="B100" s="15" t="s">
        <v>314</v>
      </c>
      <c r="C100" s="15" t="s">
        <v>57</v>
      </c>
      <c r="D100" s="15">
        <v>13551</v>
      </c>
      <c r="E100" s="15">
        <v>44073</v>
      </c>
      <c r="F100" s="15">
        <v>244400503</v>
      </c>
      <c r="G100" s="15" t="s">
        <v>325</v>
      </c>
      <c r="H100" s="15">
        <v>44810</v>
      </c>
      <c r="I100" s="15" t="s">
        <v>324</v>
      </c>
      <c r="J100" s="15"/>
      <c r="K100" s="15">
        <v>1</v>
      </c>
      <c r="L100" s="15">
        <v>5930</v>
      </c>
      <c r="M100" s="15">
        <v>17.5</v>
      </c>
      <c r="N100" s="15">
        <v>50</v>
      </c>
      <c r="O100" s="15">
        <v>3</v>
      </c>
      <c r="P100" s="15">
        <v>1</v>
      </c>
      <c r="Q100" s="15" t="s">
        <v>316</v>
      </c>
      <c r="R100" s="15">
        <v>550</v>
      </c>
      <c r="S100" s="16">
        <f t="shared" si="15"/>
        <v>9.274873524451939E-2</v>
      </c>
      <c r="T100" s="15">
        <v>12515</v>
      </c>
      <c r="U100" s="15">
        <v>1033</v>
      </c>
      <c r="V100" s="15">
        <v>52</v>
      </c>
      <c r="W100" s="15">
        <v>23</v>
      </c>
      <c r="X100" s="15">
        <v>2113</v>
      </c>
      <c r="Y100" s="15">
        <v>234</v>
      </c>
      <c r="Z100" s="15">
        <v>0</v>
      </c>
      <c r="AA100" s="15">
        <v>0</v>
      </c>
      <c r="AB100" s="15">
        <f t="shared" si="16"/>
        <v>14680</v>
      </c>
      <c r="AC100" s="17">
        <f t="shared" si="17"/>
        <v>2.4755480607082632</v>
      </c>
      <c r="AD100" s="18">
        <f t="shared" si="18"/>
        <v>26.690909090909091</v>
      </c>
      <c r="AE100" s="15">
        <f t="shared" si="19"/>
        <v>1290</v>
      </c>
      <c r="AF100" s="17">
        <f t="shared" si="20"/>
        <v>21.753794266441822</v>
      </c>
      <c r="AG100" s="17">
        <f t="shared" si="21"/>
        <v>11.379844961240311</v>
      </c>
      <c r="AH100" s="17">
        <f t="shared" si="22"/>
        <v>5.6899224806201554</v>
      </c>
      <c r="AI100" s="15">
        <v>39</v>
      </c>
      <c r="AJ100" s="15">
        <v>2624</v>
      </c>
      <c r="AK100" s="17">
        <f t="shared" si="23"/>
        <v>44.249578414839796</v>
      </c>
      <c r="AL100" s="15">
        <v>1406</v>
      </c>
      <c r="AM100" s="17">
        <f t="shared" si="24"/>
        <v>23.709949409780776</v>
      </c>
      <c r="AN100" s="15">
        <v>10217</v>
      </c>
      <c r="AO100" s="15">
        <v>35389</v>
      </c>
      <c r="AP100" s="17">
        <f t="shared" si="25"/>
        <v>5.9677908937605393</v>
      </c>
      <c r="AQ100" s="17">
        <f t="shared" si="26"/>
        <v>2.4106948228882832</v>
      </c>
      <c r="AR100" s="15">
        <v>1519</v>
      </c>
      <c r="AS100" s="15"/>
      <c r="AT100" s="15">
        <v>13</v>
      </c>
      <c r="AU100" s="15">
        <v>0</v>
      </c>
      <c r="AV100" s="15"/>
      <c r="AW100" s="15">
        <v>3540</v>
      </c>
      <c r="AX100" s="15">
        <v>19845</v>
      </c>
      <c r="AY100" s="17">
        <f t="shared" si="27"/>
        <v>3.3465430016863404</v>
      </c>
      <c r="AZ100" s="15">
        <v>2.1800000000000002</v>
      </c>
      <c r="BA100" s="17">
        <f t="shared" si="28"/>
        <v>0.73524451939291735</v>
      </c>
      <c r="BB100" s="15">
        <v>20</v>
      </c>
      <c r="BC100" s="19"/>
    </row>
    <row r="101" spans="1:55" x14ac:dyDescent="0.25">
      <c r="A101" s="14" t="s">
        <v>326</v>
      </c>
      <c r="B101" s="15" t="s">
        <v>314</v>
      </c>
      <c r="C101" s="15" t="s">
        <v>57</v>
      </c>
      <c r="D101" s="15">
        <v>14137</v>
      </c>
      <c r="E101" s="15">
        <v>44205</v>
      </c>
      <c r="F101" s="15">
        <v>244400503</v>
      </c>
      <c r="G101" s="15" t="s">
        <v>216</v>
      </c>
      <c r="H101" s="15">
        <v>44390</v>
      </c>
      <c r="I101" s="15" t="s">
        <v>326</v>
      </c>
      <c r="J101" s="15"/>
      <c r="K101" s="15">
        <v>1</v>
      </c>
      <c r="L101" s="15">
        <v>2488</v>
      </c>
      <c r="M101" s="15">
        <v>8</v>
      </c>
      <c r="N101" s="15">
        <v>20</v>
      </c>
      <c r="O101" s="15">
        <v>1</v>
      </c>
      <c r="P101" s="15">
        <v>0</v>
      </c>
      <c r="Q101" s="15" t="s">
        <v>316</v>
      </c>
      <c r="R101" s="15">
        <v>100</v>
      </c>
      <c r="S101" s="16">
        <f t="shared" si="15"/>
        <v>4.0192926045016078E-2</v>
      </c>
      <c r="T101" s="15">
        <v>4932</v>
      </c>
      <c r="U101" s="15">
        <v>735</v>
      </c>
      <c r="V101" s="15">
        <v>0</v>
      </c>
      <c r="W101" s="15">
        <v>0</v>
      </c>
      <c r="X101" s="15">
        <v>0</v>
      </c>
      <c r="Y101" s="15">
        <v>0</v>
      </c>
      <c r="Z101" s="15">
        <v>0</v>
      </c>
      <c r="AA101" s="15">
        <v>0</v>
      </c>
      <c r="AB101" s="15">
        <f t="shared" si="16"/>
        <v>4932</v>
      </c>
      <c r="AC101" s="17">
        <f t="shared" si="17"/>
        <v>1.982315112540193</v>
      </c>
      <c r="AD101" s="18">
        <f t="shared" si="18"/>
        <v>49.32</v>
      </c>
      <c r="AE101" s="15">
        <f t="shared" si="19"/>
        <v>735</v>
      </c>
      <c r="AF101" s="17">
        <f t="shared" si="20"/>
        <v>29.541800643086816</v>
      </c>
      <c r="AG101" s="17">
        <f t="shared" si="21"/>
        <v>6.7102040816326527</v>
      </c>
      <c r="AH101" s="17">
        <f t="shared" si="22"/>
        <v>3.3551020408163263</v>
      </c>
      <c r="AI101" s="15">
        <v>14</v>
      </c>
      <c r="AJ101" s="15"/>
      <c r="AK101" s="17">
        <f t="shared" si="23"/>
        <v>0</v>
      </c>
      <c r="AL101" s="15">
        <v>308</v>
      </c>
      <c r="AM101" s="17">
        <f t="shared" si="24"/>
        <v>12.379421221864952</v>
      </c>
      <c r="AN101" s="15"/>
      <c r="AO101" s="15">
        <v>6326</v>
      </c>
      <c r="AP101" s="17">
        <f t="shared" si="25"/>
        <v>2.542604501607717</v>
      </c>
      <c r="AQ101" s="17">
        <f t="shared" si="26"/>
        <v>1.2826439578264395</v>
      </c>
      <c r="AR101" s="15">
        <v>795</v>
      </c>
      <c r="AS101" s="15">
        <v>0</v>
      </c>
      <c r="AT101" s="15">
        <v>0</v>
      </c>
      <c r="AU101" s="15">
        <v>0</v>
      </c>
      <c r="AV101" s="15"/>
      <c r="AW101" s="15">
        <v>500</v>
      </c>
      <c r="AX101" s="15">
        <v>4055</v>
      </c>
      <c r="AY101" s="17">
        <f t="shared" si="27"/>
        <v>1.629823151125402</v>
      </c>
      <c r="AZ101" s="15">
        <v>0</v>
      </c>
      <c r="BA101" s="17">
        <f t="shared" si="28"/>
        <v>0</v>
      </c>
      <c r="BB101" s="15">
        <v>20</v>
      </c>
      <c r="BC101" s="19">
        <v>0</v>
      </c>
    </row>
    <row r="102" spans="1:55" x14ac:dyDescent="0.25">
      <c r="A102" s="14" t="s">
        <v>327</v>
      </c>
      <c r="B102" s="15" t="s">
        <v>314</v>
      </c>
      <c r="C102" s="15" t="s">
        <v>57</v>
      </c>
      <c r="D102" s="15">
        <v>4468</v>
      </c>
      <c r="E102" s="15">
        <v>44110</v>
      </c>
      <c r="F102" s="15">
        <v>244400503</v>
      </c>
      <c r="G102" s="15" t="s">
        <v>328</v>
      </c>
      <c r="H102" s="15">
        <v>44390</v>
      </c>
      <c r="I102" s="15" t="s">
        <v>327</v>
      </c>
      <c r="J102" s="15" t="s">
        <v>329</v>
      </c>
      <c r="K102" s="15">
        <v>1</v>
      </c>
      <c r="L102" s="15">
        <v>8651</v>
      </c>
      <c r="M102" s="15">
        <v>24.8</v>
      </c>
      <c r="N102" s="15">
        <v>60</v>
      </c>
      <c r="O102" s="15">
        <v>9</v>
      </c>
      <c r="P102" s="15">
        <v>1</v>
      </c>
      <c r="Q102" s="15" t="s">
        <v>316</v>
      </c>
      <c r="R102" s="15">
        <v>767</v>
      </c>
      <c r="S102" s="16">
        <f t="shared" si="15"/>
        <v>8.8660270488960816E-2</v>
      </c>
      <c r="T102" s="15">
        <v>28385</v>
      </c>
      <c r="U102" s="15">
        <v>2509</v>
      </c>
      <c r="V102" s="15">
        <v>5260</v>
      </c>
      <c r="W102" s="15">
        <v>1008</v>
      </c>
      <c r="X102" s="15">
        <v>920</v>
      </c>
      <c r="Y102" s="15">
        <v>85</v>
      </c>
      <c r="Z102" s="15"/>
      <c r="AA102" s="15"/>
      <c r="AB102" s="15">
        <f t="shared" si="16"/>
        <v>34565</v>
      </c>
      <c r="AC102" s="17">
        <f t="shared" si="17"/>
        <v>3.9954918506531039</v>
      </c>
      <c r="AD102" s="18">
        <f t="shared" si="18"/>
        <v>45.065189048239894</v>
      </c>
      <c r="AE102" s="15">
        <f t="shared" si="19"/>
        <v>3602</v>
      </c>
      <c r="AF102" s="17">
        <f t="shared" si="20"/>
        <v>41.63680499364235</v>
      </c>
      <c r="AG102" s="17">
        <f t="shared" si="21"/>
        <v>9.5960577456968359</v>
      </c>
      <c r="AH102" s="17">
        <f t="shared" si="22"/>
        <v>4.7980288728484179</v>
      </c>
      <c r="AI102" s="15">
        <v>55</v>
      </c>
      <c r="AJ102" s="15">
        <v>4260</v>
      </c>
      <c r="AK102" s="17">
        <f t="shared" si="23"/>
        <v>49.242862096867412</v>
      </c>
      <c r="AL102" s="15">
        <v>3076</v>
      </c>
      <c r="AM102" s="17">
        <f t="shared" si="24"/>
        <v>35.556583053982202</v>
      </c>
      <c r="AN102" s="15">
        <v>21821</v>
      </c>
      <c r="AO102" s="15">
        <v>87404</v>
      </c>
      <c r="AP102" s="17">
        <f t="shared" si="25"/>
        <v>10.103340654259624</v>
      </c>
      <c r="AQ102" s="17">
        <f t="shared" si="26"/>
        <v>2.5286850860697236</v>
      </c>
      <c r="AR102" s="15">
        <v>2574</v>
      </c>
      <c r="AS102" s="15"/>
      <c r="AT102" s="15">
        <v>1123</v>
      </c>
      <c r="AU102" s="15">
        <v>0</v>
      </c>
      <c r="AV102" s="15"/>
      <c r="AW102" s="15">
        <v>4010</v>
      </c>
      <c r="AX102" s="15">
        <v>17959</v>
      </c>
      <c r="AY102" s="17">
        <f t="shared" si="27"/>
        <v>2.0759449774592533</v>
      </c>
      <c r="AZ102" s="15">
        <v>5.57</v>
      </c>
      <c r="BA102" s="17">
        <f t="shared" si="28"/>
        <v>1.2877124031903826</v>
      </c>
      <c r="BB102" s="15">
        <v>0</v>
      </c>
      <c r="BC102" s="19"/>
    </row>
    <row r="103" spans="1:55" x14ac:dyDescent="0.25">
      <c r="A103" s="14" t="s">
        <v>330</v>
      </c>
      <c r="B103" s="15" t="s">
        <v>314</v>
      </c>
      <c r="C103" s="15" t="s">
        <v>57</v>
      </c>
      <c r="D103" s="15">
        <v>13631</v>
      </c>
      <c r="E103" s="15">
        <v>44111</v>
      </c>
      <c r="F103" s="15">
        <v>244400503</v>
      </c>
      <c r="G103" s="15" t="s">
        <v>219</v>
      </c>
      <c r="H103" s="15">
        <v>44130</v>
      </c>
      <c r="I103" s="15" t="s">
        <v>330</v>
      </c>
      <c r="J103" s="15" t="s">
        <v>331</v>
      </c>
      <c r="K103" s="15">
        <v>1</v>
      </c>
      <c r="L103" s="15">
        <v>2144</v>
      </c>
      <c r="M103" s="15">
        <v>4.5</v>
      </c>
      <c r="N103" s="15"/>
      <c r="O103" s="15">
        <v>0</v>
      </c>
      <c r="P103" s="15">
        <v>0</v>
      </c>
      <c r="Q103" s="15" t="s">
        <v>316</v>
      </c>
      <c r="R103" s="15">
        <v>48</v>
      </c>
      <c r="S103" s="16">
        <f t="shared" si="15"/>
        <v>2.2388059701492536E-2</v>
      </c>
      <c r="T103" s="15">
        <v>3239</v>
      </c>
      <c r="U103" s="15">
        <v>541</v>
      </c>
      <c r="V103" s="15">
        <v>0</v>
      </c>
      <c r="W103" s="15">
        <v>0</v>
      </c>
      <c r="X103" s="15">
        <v>0</v>
      </c>
      <c r="Y103" s="15">
        <v>0</v>
      </c>
      <c r="Z103" s="15">
        <v>0</v>
      </c>
      <c r="AA103" s="15">
        <v>0</v>
      </c>
      <c r="AB103" s="15">
        <f t="shared" si="16"/>
        <v>3239</v>
      </c>
      <c r="AC103" s="17">
        <f t="shared" si="17"/>
        <v>1.5107276119402986</v>
      </c>
      <c r="AD103" s="18">
        <f t="shared" si="18"/>
        <v>67.479166666666671</v>
      </c>
      <c r="AE103" s="15">
        <f t="shared" si="19"/>
        <v>541</v>
      </c>
      <c r="AF103" s="17">
        <f t="shared" si="20"/>
        <v>25.23320895522388</v>
      </c>
      <c r="AG103" s="17">
        <f t="shared" si="21"/>
        <v>5.9870609981515708</v>
      </c>
      <c r="AH103" s="17">
        <f t="shared" si="22"/>
        <v>2.9935304990757854</v>
      </c>
      <c r="AI103" s="15">
        <v>2</v>
      </c>
      <c r="AJ103" s="15"/>
      <c r="AK103" s="17">
        <f t="shared" si="23"/>
        <v>0</v>
      </c>
      <c r="AL103" s="15">
        <v>279</v>
      </c>
      <c r="AM103" s="17">
        <f t="shared" si="24"/>
        <v>13.013059701492537</v>
      </c>
      <c r="AN103" s="15"/>
      <c r="AO103" s="15">
        <v>3877</v>
      </c>
      <c r="AP103" s="17">
        <f t="shared" si="25"/>
        <v>1.8083022388059702</v>
      </c>
      <c r="AQ103" s="17">
        <f t="shared" si="26"/>
        <v>1.1969743748070392</v>
      </c>
      <c r="AR103" s="15">
        <v>368</v>
      </c>
      <c r="AS103" s="15">
        <v>0</v>
      </c>
      <c r="AT103" s="15">
        <v>0</v>
      </c>
      <c r="AU103" s="15">
        <v>0</v>
      </c>
      <c r="AV103" s="15"/>
      <c r="AW103" s="15">
        <v>0</v>
      </c>
      <c r="AX103" s="15">
        <v>1950</v>
      </c>
      <c r="AY103" s="17">
        <f t="shared" si="27"/>
        <v>0.90951492537313428</v>
      </c>
      <c r="AZ103" s="15">
        <v>0</v>
      </c>
      <c r="BA103" s="17">
        <f t="shared" si="28"/>
        <v>0</v>
      </c>
      <c r="BB103" s="15">
        <v>15</v>
      </c>
      <c r="BC103" s="19">
        <v>1</v>
      </c>
    </row>
    <row r="104" spans="1:55" x14ac:dyDescent="0.25">
      <c r="A104" s="14" t="s">
        <v>332</v>
      </c>
      <c r="B104" s="15" t="s">
        <v>314</v>
      </c>
      <c r="C104" s="15" t="s">
        <v>57</v>
      </c>
      <c r="D104" s="15">
        <v>1882</v>
      </c>
      <c r="E104" s="15">
        <v>44122</v>
      </c>
      <c r="F104" s="15">
        <v>244400503</v>
      </c>
      <c r="G104" s="15" t="s">
        <v>333</v>
      </c>
      <c r="H104" s="15">
        <v>44390</v>
      </c>
      <c r="I104" s="15" t="s">
        <v>332</v>
      </c>
      <c r="J104" s="15" t="s">
        <v>315</v>
      </c>
      <c r="K104" s="15">
        <v>1</v>
      </c>
      <c r="L104" s="15">
        <v>3605</v>
      </c>
      <c r="M104" s="15">
        <v>9.5</v>
      </c>
      <c r="N104" s="15"/>
      <c r="O104" s="15"/>
      <c r="P104" s="15">
        <v>0</v>
      </c>
      <c r="Q104" s="15" t="s">
        <v>316</v>
      </c>
      <c r="R104" s="15">
        <v>130</v>
      </c>
      <c r="S104" s="16">
        <f t="shared" si="15"/>
        <v>3.6061026352288486E-2</v>
      </c>
      <c r="T104" s="15">
        <v>11253</v>
      </c>
      <c r="U104" s="15">
        <v>801</v>
      </c>
      <c r="V104" s="15">
        <v>0</v>
      </c>
      <c r="W104" s="15">
        <v>0</v>
      </c>
      <c r="X104" s="15">
        <v>0</v>
      </c>
      <c r="Y104" s="15">
        <v>0</v>
      </c>
      <c r="Z104" s="15">
        <v>0</v>
      </c>
      <c r="AA104" s="15">
        <v>0</v>
      </c>
      <c r="AB104" s="15">
        <f t="shared" si="16"/>
        <v>11253</v>
      </c>
      <c r="AC104" s="17">
        <f t="shared" si="17"/>
        <v>3.1214979195561718</v>
      </c>
      <c r="AD104" s="18">
        <f t="shared" si="18"/>
        <v>86.561538461538461</v>
      </c>
      <c r="AE104" s="15">
        <f t="shared" si="19"/>
        <v>801</v>
      </c>
      <c r="AF104" s="17">
        <f t="shared" si="20"/>
        <v>22.219140083217752</v>
      </c>
      <c r="AG104" s="17">
        <f t="shared" si="21"/>
        <v>14.04868913857678</v>
      </c>
      <c r="AH104" s="17">
        <f t="shared" si="22"/>
        <v>7.0243445692883899</v>
      </c>
      <c r="AI104" s="15">
        <v>16</v>
      </c>
      <c r="AJ104" s="15">
        <v>1082</v>
      </c>
      <c r="AK104" s="17">
        <f t="shared" si="23"/>
        <v>30.013869625520112</v>
      </c>
      <c r="AL104" s="15">
        <v>787</v>
      </c>
      <c r="AM104" s="17">
        <f t="shared" si="24"/>
        <v>21.830790568654646</v>
      </c>
      <c r="AN104" s="15"/>
      <c r="AO104" s="15">
        <v>25169</v>
      </c>
      <c r="AP104" s="17">
        <f t="shared" si="25"/>
        <v>6.9816920943134537</v>
      </c>
      <c r="AQ104" s="17">
        <f t="shared" si="26"/>
        <v>2.2366480049764506</v>
      </c>
      <c r="AR104" s="15">
        <v>2492</v>
      </c>
      <c r="AS104" s="15"/>
      <c r="AT104" s="15">
        <v>0</v>
      </c>
      <c r="AU104" s="15">
        <v>0</v>
      </c>
      <c r="AV104" s="15"/>
      <c r="AW104" s="15">
        <v>1000</v>
      </c>
      <c r="AX104" s="15">
        <v>7000</v>
      </c>
      <c r="AY104" s="17">
        <f t="shared" si="27"/>
        <v>1.941747572815534</v>
      </c>
      <c r="AZ104" s="15">
        <v>0.86</v>
      </c>
      <c r="BA104" s="17">
        <f t="shared" si="28"/>
        <v>0.47711511789181693</v>
      </c>
      <c r="BB104" s="15">
        <v>9</v>
      </c>
      <c r="BC104" s="19"/>
    </row>
    <row r="105" spans="1:55" x14ac:dyDescent="0.25">
      <c r="A105" s="14" t="s">
        <v>334</v>
      </c>
      <c r="B105" s="15" t="s">
        <v>314</v>
      </c>
      <c r="C105" s="15" t="s">
        <v>57</v>
      </c>
      <c r="D105" s="15">
        <v>14163</v>
      </c>
      <c r="E105" s="15">
        <v>44179</v>
      </c>
      <c r="F105" s="15">
        <v>244400503</v>
      </c>
      <c r="G105" s="15" t="s">
        <v>216</v>
      </c>
      <c r="H105" s="15">
        <v>44850</v>
      </c>
      <c r="I105" s="15" t="s">
        <v>334</v>
      </c>
      <c r="J105" s="15" t="s">
        <v>335</v>
      </c>
      <c r="K105" s="15">
        <v>1</v>
      </c>
      <c r="L105" s="15">
        <v>4787</v>
      </c>
      <c r="M105" s="15">
        <v>8</v>
      </c>
      <c r="N105" s="15">
        <v>15</v>
      </c>
      <c r="O105" s="15">
        <v>1</v>
      </c>
      <c r="P105" s="15">
        <v>0</v>
      </c>
      <c r="Q105" s="15" t="s">
        <v>316</v>
      </c>
      <c r="R105" s="15">
        <v>160</v>
      </c>
      <c r="S105" s="16">
        <f t="shared" si="15"/>
        <v>3.3423856277418007E-2</v>
      </c>
      <c r="T105" s="15">
        <v>11566</v>
      </c>
      <c r="U105" s="15">
        <v>862</v>
      </c>
      <c r="V105" s="15">
        <v>0</v>
      </c>
      <c r="W105" s="15">
        <v>0</v>
      </c>
      <c r="X105" s="15">
        <v>0</v>
      </c>
      <c r="Y105" s="15">
        <v>0</v>
      </c>
      <c r="Z105" s="15">
        <v>0</v>
      </c>
      <c r="AA105" s="15">
        <v>0</v>
      </c>
      <c r="AB105" s="15">
        <f t="shared" si="16"/>
        <v>11566</v>
      </c>
      <c r="AC105" s="17">
        <f t="shared" si="17"/>
        <v>2.4161270106538542</v>
      </c>
      <c r="AD105" s="18">
        <f t="shared" si="18"/>
        <v>72.287499999999994</v>
      </c>
      <c r="AE105" s="15">
        <f t="shared" si="19"/>
        <v>862</v>
      </c>
      <c r="AF105" s="17">
        <f t="shared" si="20"/>
        <v>18.007102569458951</v>
      </c>
      <c r="AG105" s="17">
        <f t="shared" si="21"/>
        <v>13.417633410672854</v>
      </c>
      <c r="AH105" s="17">
        <f t="shared" si="22"/>
        <v>6.7088167053364272</v>
      </c>
      <c r="AI105" s="15">
        <v>0</v>
      </c>
      <c r="AJ105" s="15"/>
      <c r="AK105" s="17">
        <f t="shared" si="23"/>
        <v>0</v>
      </c>
      <c r="AL105" s="15">
        <v>545</v>
      </c>
      <c r="AM105" s="17">
        <f t="shared" si="24"/>
        <v>11.385001044495509</v>
      </c>
      <c r="AN105" s="15"/>
      <c r="AO105" s="15">
        <v>18149</v>
      </c>
      <c r="AP105" s="17">
        <f t="shared" si="25"/>
        <v>3.7913097973678713</v>
      </c>
      <c r="AQ105" s="17">
        <f t="shared" si="26"/>
        <v>1.5691682517724364</v>
      </c>
      <c r="AR105" s="15"/>
      <c r="AS105" s="15">
        <v>0</v>
      </c>
      <c r="AT105" s="15">
        <v>0</v>
      </c>
      <c r="AU105" s="15">
        <v>0</v>
      </c>
      <c r="AV105" s="15"/>
      <c r="AW105" s="15">
        <v>0</v>
      </c>
      <c r="AX105" s="15">
        <v>3500</v>
      </c>
      <c r="AY105" s="17">
        <f t="shared" si="27"/>
        <v>0.73114685606851892</v>
      </c>
      <c r="AZ105" s="15">
        <v>0</v>
      </c>
      <c r="BA105" s="17">
        <f t="shared" si="28"/>
        <v>0</v>
      </c>
      <c r="BB105" s="15">
        <v>14</v>
      </c>
      <c r="BC105" s="19">
        <v>0</v>
      </c>
    </row>
    <row r="106" spans="1:55" x14ac:dyDescent="0.25">
      <c r="A106" s="14" t="s">
        <v>336</v>
      </c>
      <c r="B106" s="15" t="s">
        <v>314</v>
      </c>
      <c r="C106" s="15" t="s">
        <v>57</v>
      </c>
      <c r="D106" s="15">
        <v>1904</v>
      </c>
      <c r="E106" s="15">
        <v>44201</v>
      </c>
      <c r="F106" s="15">
        <v>244400503</v>
      </c>
      <c r="G106" s="15" t="s">
        <v>118</v>
      </c>
      <c r="H106" s="15">
        <v>44240</v>
      </c>
      <c r="I106" s="15" t="s">
        <v>336</v>
      </c>
      <c r="J106" s="15" t="s">
        <v>337</v>
      </c>
      <c r="K106" s="15">
        <v>1</v>
      </c>
      <c r="L106" s="15">
        <v>6958</v>
      </c>
      <c r="M106" s="15">
        <v>23</v>
      </c>
      <c r="N106" s="15">
        <v>58</v>
      </c>
      <c r="O106" s="15">
        <v>2</v>
      </c>
      <c r="P106" s="15">
        <v>0</v>
      </c>
      <c r="Q106" s="15" t="s">
        <v>316</v>
      </c>
      <c r="R106" s="15">
        <v>439</v>
      </c>
      <c r="S106" s="16">
        <f t="shared" si="15"/>
        <v>6.3092842770911178E-2</v>
      </c>
      <c r="T106" s="15">
        <v>14880</v>
      </c>
      <c r="U106" s="15">
        <v>1678</v>
      </c>
      <c r="V106" s="15">
        <v>257</v>
      </c>
      <c r="W106" s="15">
        <v>20</v>
      </c>
      <c r="X106" s="15">
        <v>889</v>
      </c>
      <c r="Y106" s="15">
        <v>405</v>
      </c>
      <c r="Z106" s="15">
        <v>9</v>
      </c>
      <c r="AA106" s="15">
        <v>0</v>
      </c>
      <c r="AB106" s="15">
        <f t="shared" si="16"/>
        <v>16035</v>
      </c>
      <c r="AC106" s="17">
        <f t="shared" si="17"/>
        <v>2.3045415349238287</v>
      </c>
      <c r="AD106" s="18">
        <f t="shared" si="18"/>
        <v>36.526195899772212</v>
      </c>
      <c r="AE106" s="15">
        <f t="shared" si="19"/>
        <v>2103</v>
      </c>
      <c r="AF106" s="17">
        <f t="shared" si="20"/>
        <v>30.224202356999136</v>
      </c>
      <c r="AG106" s="17">
        <f t="shared" si="21"/>
        <v>7.6248216833095581</v>
      </c>
      <c r="AH106" s="17">
        <f t="shared" si="22"/>
        <v>3.8124108416547791</v>
      </c>
      <c r="AI106" s="15">
        <v>43</v>
      </c>
      <c r="AJ106" s="15">
        <v>3335</v>
      </c>
      <c r="AK106" s="17">
        <f t="shared" si="23"/>
        <v>47.930439781546418</v>
      </c>
      <c r="AL106" s="15">
        <v>2130</v>
      </c>
      <c r="AM106" s="17">
        <f t="shared" si="24"/>
        <v>30.612244897959183</v>
      </c>
      <c r="AN106" s="15">
        <v>13536</v>
      </c>
      <c r="AO106" s="15">
        <v>55619</v>
      </c>
      <c r="AP106" s="17">
        <f t="shared" si="25"/>
        <v>7.9935326243173321</v>
      </c>
      <c r="AQ106" s="17">
        <f t="shared" si="26"/>
        <v>3.4685999376364203</v>
      </c>
      <c r="AR106" s="15">
        <v>2176</v>
      </c>
      <c r="AS106" s="15"/>
      <c r="AT106" s="15">
        <v>382</v>
      </c>
      <c r="AU106" s="15">
        <v>1</v>
      </c>
      <c r="AV106" s="15" t="s">
        <v>65</v>
      </c>
      <c r="AW106" s="15">
        <v>2366</v>
      </c>
      <c r="AX106" s="15">
        <v>20225</v>
      </c>
      <c r="AY106" s="17">
        <f t="shared" si="27"/>
        <v>2.9067260707099742</v>
      </c>
      <c r="AZ106" s="15">
        <v>3</v>
      </c>
      <c r="BA106" s="17">
        <f t="shared" si="28"/>
        <v>0.86231675768899108</v>
      </c>
      <c r="BB106" s="15">
        <v>26</v>
      </c>
      <c r="BC106" s="19"/>
    </row>
    <row r="107" spans="1:55" x14ac:dyDescent="0.25">
      <c r="A107" s="14" t="s">
        <v>338</v>
      </c>
      <c r="B107" s="15" t="s">
        <v>314</v>
      </c>
      <c r="C107" s="15" t="s">
        <v>57</v>
      </c>
      <c r="D107" s="15">
        <v>1906</v>
      </c>
      <c r="E107" s="15">
        <v>44209</v>
      </c>
      <c r="F107" s="15">
        <v>244400503</v>
      </c>
      <c r="G107" s="15" t="s">
        <v>339</v>
      </c>
      <c r="H107" s="15">
        <v>44119</v>
      </c>
      <c r="I107" s="15" t="s">
        <v>338</v>
      </c>
      <c r="J107" s="15" t="s">
        <v>340</v>
      </c>
      <c r="K107" s="15">
        <v>1</v>
      </c>
      <c r="L107" s="15">
        <v>8978</v>
      </c>
      <c r="M107" s="15">
        <v>24</v>
      </c>
      <c r="N107" s="15">
        <v>50</v>
      </c>
      <c r="O107" s="15">
        <v>6</v>
      </c>
      <c r="P107" s="15">
        <v>0</v>
      </c>
      <c r="Q107" s="15" t="s">
        <v>316</v>
      </c>
      <c r="R107" s="15">
        <v>800</v>
      </c>
      <c r="S107" s="16">
        <f t="shared" si="15"/>
        <v>8.910670527957229E-2</v>
      </c>
      <c r="T107" s="15">
        <v>23604</v>
      </c>
      <c r="U107" s="15">
        <v>3273</v>
      </c>
      <c r="V107" s="15">
        <v>212</v>
      </c>
      <c r="W107" s="15">
        <v>40</v>
      </c>
      <c r="X107" s="15">
        <v>1645</v>
      </c>
      <c r="Y107" s="15">
        <v>637</v>
      </c>
      <c r="Z107" s="15"/>
      <c r="AA107" s="15"/>
      <c r="AB107" s="15">
        <f t="shared" si="16"/>
        <v>25461</v>
      </c>
      <c r="AC107" s="17">
        <f t="shared" si="17"/>
        <v>2.8359322789039876</v>
      </c>
      <c r="AD107" s="18">
        <f t="shared" si="18"/>
        <v>31.826250000000002</v>
      </c>
      <c r="AE107" s="15">
        <f t="shared" si="19"/>
        <v>3950</v>
      </c>
      <c r="AF107" s="17">
        <f t="shared" si="20"/>
        <v>43.996435731788814</v>
      </c>
      <c r="AG107" s="17">
        <f t="shared" si="21"/>
        <v>6.4458227848101268</v>
      </c>
      <c r="AH107" s="17">
        <f t="shared" si="22"/>
        <v>3.2229113924050634</v>
      </c>
      <c r="AI107" s="15">
        <v>60</v>
      </c>
      <c r="AJ107" s="15">
        <v>3755</v>
      </c>
      <c r="AK107" s="17">
        <f t="shared" si="23"/>
        <v>41.824459790599242</v>
      </c>
      <c r="AL107" s="15">
        <v>2914</v>
      </c>
      <c r="AM107" s="17">
        <f t="shared" si="24"/>
        <v>32.457117398084208</v>
      </c>
      <c r="AN107" s="15">
        <v>20490</v>
      </c>
      <c r="AO107" s="15">
        <v>89105</v>
      </c>
      <c r="AP107" s="17">
        <f t="shared" si="25"/>
        <v>9.9248162174203607</v>
      </c>
      <c r="AQ107" s="17">
        <f t="shared" si="26"/>
        <v>3.4996661560818505</v>
      </c>
      <c r="AR107" s="15">
        <v>976</v>
      </c>
      <c r="AS107" s="15"/>
      <c r="AT107" s="15">
        <v>18</v>
      </c>
      <c r="AU107" s="15">
        <v>1</v>
      </c>
      <c r="AV107" s="15" t="s">
        <v>341</v>
      </c>
      <c r="AW107" s="15">
        <v>4000</v>
      </c>
      <c r="AX107" s="15">
        <v>25000</v>
      </c>
      <c r="AY107" s="17">
        <f t="shared" si="27"/>
        <v>2.7845845399866338</v>
      </c>
      <c r="AZ107" s="15">
        <v>8</v>
      </c>
      <c r="BA107" s="17">
        <f t="shared" si="28"/>
        <v>1.7821341055914457</v>
      </c>
      <c r="BB107" s="15">
        <v>40</v>
      </c>
      <c r="BC107" s="19"/>
    </row>
    <row r="108" spans="1:55" x14ac:dyDescent="0.25">
      <c r="A108" s="14" t="s">
        <v>342</v>
      </c>
      <c r="B108" s="15" t="s">
        <v>314</v>
      </c>
      <c r="C108" s="15" t="s">
        <v>57</v>
      </c>
      <c r="D108" s="15">
        <v>13893</v>
      </c>
      <c r="E108" s="15">
        <v>44217</v>
      </c>
      <c r="F108" s="15">
        <v>244400503</v>
      </c>
      <c r="G108" s="15" t="s">
        <v>219</v>
      </c>
      <c r="H108" s="15">
        <v>44360</v>
      </c>
      <c r="I108" s="15" t="s">
        <v>342</v>
      </c>
      <c r="J108" s="15" t="s">
        <v>343</v>
      </c>
      <c r="K108" s="15">
        <v>1</v>
      </c>
      <c r="L108" s="15">
        <v>5923</v>
      </c>
      <c r="M108" s="15">
        <v>5</v>
      </c>
      <c r="N108" s="15"/>
      <c r="O108" s="15">
        <v>0</v>
      </c>
      <c r="P108" s="15">
        <v>0</v>
      </c>
      <c r="Q108" s="15" t="s">
        <v>316</v>
      </c>
      <c r="R108" s="15">
        <v>40</v>
      </c>
      <c r="S108" s="16">
        <f t="shared" si="15"/>
        <v>6.7533344588890766E-3</v>
      </c>
      <c r="T108" s="15">
        <v>3813</v>
      </c>
      <c r="U108" s="15">
        <v>285</v>
      </c>
      <c r="V108" s="15">
        <v>38</v>
      </c>
      <c r="W108" s="15">
        <v>1</v>
      </c>
      <c r="X108" s="15">
        <v>0</v>
      </c>
      <c r="Y108" s="15">
        <v>0</v>
      </c>
      <c r="Z108" s="15">
        <v>0</v>
      </c>
      <c r="AA108" s="15">
        <v>0</v>
      </c>
      <c r="AB108" s="15">
        <f t="shared" si="16"/>
        <v>3851</v>
      </c>
      <c r="AC108" s="17">
        <f t="shared" si="17"/>
        <v>0.65017727502954581</v>
      </c>
      <c r="AD108" s="18">
        <f t="shared" si="18"/>
        <v>96.275000000000006</v>
      </c>
      <c r="AE108" s="15">
        <f t="shared" si="19"/>
        <v>286</v>
      </c>
      <c r="AF108" s="17">
        <f t="shared" si="20"/>
        <v>4.8286341381056896</v>
      </c>
      <c r="AG108" s="17">
        <f t="shared" si="21"/>
        <v>13.465034965034965</v>
      </c>
      <c r="AH108" s="17">
        <f t="shared" si="22"/>
        <v>6.7325174825174825</v>
      </c>
      <c r="AI108" s="15">
        <v>0</v>
      </c>
      <c r="AJ108" s="15"/>
      <c r="AK108" s="17">
        <f t="shared" si="23"/>
        <v>0</v>
      </c>
      <c r="AL108" s="15">
        <v>359</v>
      </c>
      <c r="AM108" s="17">
        <f t="shared" si="24"/>
        <v>6.0611176768529464</v>
      </c>
      <c r="AN108" s="15"/>
      <c r="AO108" s="15">
        <v>7237</v>
      </c>
      <c r="AP108" s="17">
        <f t="shared" si="25"/>
        <v>1.2218470369745063</v>
      </c>
      <c r="AQ108" s="17">
        <f t="shared" si="26"/>
        <v>1.8792521423007011</v>
      </c>
      <c r="AR108" s="15">
        <v>1513</v>
      </c>
      <c r="AS108" s="15">
        <v>30</v>
      </c>
      <c r="AT108" s="15">
        <v>0</v>
      </c>
      <c r="AU108" s="15">
        <v>0</v>
      </c>
      <c r="AV108" s="15"/>
      <c r="AW108" s="15">
        <v>450</v>
      </c>
      <c r="AX108" s="15">
        <v>3497</v>
      </c>
      <c r="AY108" s="17">
        <f t="shared" si="27"/>
        <v>0.59041026506837746</v>
      </c>
      <c r="AZ108" s="15">
        <v>0</v>
      </c>
      <c r="BA108" s="17">
        <f t="shared" si="28"/>
        <v>0</v>
      </c>
      <c r="BB108" s="15">
        <v>17</v>
      </c>
      <c r="BC108" s="19">
        <v>1</v>
      </c>
    </row>
    <row r="109" spans="1:55" x14ac:dyDescent="0.25">
      <c r="A109" s="14" t="s">
        <v>344</v>
      </c>
      <c r="B109" s="15" t="s">
        <v>345</v>
      </c>
      <c r="C109" s="15" t="s">
        <v>57</v>
      </c>
      <c r="D109" s="15">
        <v>13194</v>
      </c>
      <c r="E109" s="15">
        <v>44019</v>
      </c>
      <c r="F109" s="15">
        <v>200072734</v>
      </c>
      <c r="G109" s="15" t="s">
        <v>346</v>
      </c>
      <c r="H109" s="15">
        <v>44260</v>
      </c>
      <c r="I109" s="15" t="s">
        <v>344</v>
      </c>
      <c r="J109" s="15" t="s">
        <v>347</v>
      </c>
      <c r="K109" s="15">
        <v>1</v>
      </c>
      <c r="L109" s="15">
        <v>956</v>
      </c>
      <c r="M109" s="15">
        <v>10</v>
      </c>
      <c r="N109" s="15">
        <v>7</v>
      </c>
      <c r="O109" s="15">
        <v>2</v>
      </c>
      <c r="P109" s="15">
        <v>0</v>
      </c>
      <c r="Q109" s="15" t="s">
        <v>160</v>
      </c>
      <c r="R109" s="15">
        <v>98</v>
      </c>
      <c r="S109" s="16">
        <f t="shared" si="15"/>
        <v>0.10251046025104603</v>
      </c>
      <c r="T109" s="15">
        <v>2217</v>
      </c>
      <c r="U109" s="15">
        <v>304</v>
      </c>
      <c r="V109" s="15">
        <v>16</v>
      </c>
      <c r="W109" s="15">
        <v>6</v>
      </c>
      <c r="X109" s="15">
        <v>9</v>
      </c>
      <c r="Y109" s="15">
        <v>0</v>
      </c>
      <c r="Z109" s="15">
        <v>0</v>
      </c>
      <c r="AA109" s="15">
        <v>0</v>
      </c>
      <c r="AB109" s="15">
        <f t="shared" si="16"/>
        <v>2242</v>
      </c>
      <c r="AC109" s="17">
        <f t="shared" si="17"/>
        <v>2.3451882845188283</v>
      </c>
      <c r="AD109" s="18">
        <f t="shared" si="18"/>
        <v>22.877551020408163</v>
      </c>
      <c r="AE109" s="15">
        <f t="shared" si="19"/>
        <v>310</v>
      </c>
      <c r="AF109" s="17">
        <f t="shared" si="20"/>
        <v>32.426778242677827</v>
      </c>
      <c r="AG109" s="17">
        <f t="shared" si="21"/>
        <v>7.2322580645161292</v>
      </c>
      <c r="AH109" s="17">
        <f t="shared" si="22"/>
        <v>3.6161290322580646</v>
      </c>
      <c r="AI109" s="15">
        <v>10</v>
      </c>
      <c r="AJ109" s="15">
        <v>225</v>
      </c>
      <c r="AK109" s="17">
        <f t="shared" si="23"/>
        <v>23.535564853556487</v>
      </c>
      <c r="AL109" s="15">
        <v>165</v>
      </c>
      <c r="AM109" s="17">
        <f t="shared" si="24"/>
        <v>17.259414225941423</v>
      </c>
      <c r="AN109" s="15">
        <v>1095</v>
      </c>
      <c r="AO109" s="15">
        <v>3138</v>
      </c>
      <c r="AP109" s="17">
        <f t="shared" si="25"/>
        <v>3.2824267782426779</v>
      </c>
      <c r="AQ109" s="17">
        <f t="shared" si="26"/>
        <v>1.39964317573595</v>
      </c>
      <c r="AR109" s="15"/>
      <c r="AS109" s="15"/>
      <c r="AT109" s="15"/>
      <c r="AU109" s="15">
        <v>0</v>
      </c>
      <c r="AV109" s="15"/>
      <c r="AW109" s="37">
        <v>1624</v>
      </c>
      <c r="AX109" s="37">
        <v>3029</v>
      </c>
      <c r="AY109" s="17">
        <f t="shared" si="27"/>
        <v>3.1684100418410042</v>
      </c>
      <c r="AZ109" s="37">
        <v>0.6</v>
      </c>
      <c r="BA109" s="17">
        <f t="shared" si="28"/>
        <v>1.2552301255230125</v>
      </c>
      <c r="BB109" s="15">
        <v>9</v>
      </c>
      <c r="BC109" s="19"/>
    </row>
    <row r="110" spans="1:55" x14ac:dyDescent="0.25">
      <c r="A110" s="14" t="s">
        <v>348</v>
      </c>
      <c r="B110" s="15" t="s">
        <v>345</v>
      </c>
      <c r="C110" s="15" t="s">
        <v>57</v>
      </c>
      <c r="D110" s="15">
        <v>4699</v>
      </c>
      <c r="E110" s="15">
        <v>44025</v>
      </c>
      <c r="F110" s="15">
        <v>200072734</v>
      </c>
      <c r="G110" s="15" t="s">
        <v>349</v>
      </c>
      <c r="H110" s="15">
        <v>44750</v>
      </c>
      <c r="I110" s="15" t="s">
        <v>348</v>
      </c>
      <c r="J110" s="15" t="s">
        <v>347</v>
      </c>
      <c r="K110" s="15">
        <v>1</v>
      </c>
      <c r="L110" s="15">
        <v>4018</v>
      </c>
      <c r="M110" s="15">
        <v>13</v>
      </c>
      <c r="N110" s="15">
        <v>16</v>
      </c>
      <c r="O110" s="15">
        <v>3</v>
      </c>
      <c r="P110" s="15">
        <v>1</v>
      </c>
      <c r="Q110" s="15" t="s">
        <v>160</v>
      </c>
      <c r="R110" s="15">
        <v>292</v>
      </c>
      <c r="S110" s="16">
        <f t="shared" si="15"/>
        <v>7.2672971627675456E-2</v>
      </c>
      <c r="T110" s="15">
        <v>7370</v>
      </c>
      <c r="U110" s="15">
        <v>486</v>
      </c>
      <c r="V110" s="15">
        <v>21</v>
      </c>
      <c r="W110" s="15">
        <v>0</v>
      </c>
      <c r="X110" s="15">
        <v>641</v>
      </c>
      <c r="Y110" s="15">
        <v>93</v>
      </c>
      <c r="Z110" s="15">
        <v>0</v>
      </c>
      <c r="AA110" s="15">
        <v>0</v>
      </c>
      <c r="AB110" s="15">
        <f t="shared" si="16"/>
        <v>8032</v>
      </c>
      <c r="AC110" s="17">
        <f t="shared" si="17"/>
        <v>1.9990044798407167</v>
      </c>
      <c r="AD110" s="18">
        <f t="shared" si="18"/>
        <v>27.506849315068493</v>
      </c>
      <c r="AE110" s="15">
        <f t="shared" si="19"/>
        <v>579</v>
      </c>
      <c r="AF110" s="17">
        <f t="shared" si="20"/>
        <v>14.410154305624689</v>
      </c>
      <c r="AG110" s="17">
        <f t="shared" si="21"/>
        <v>13.872193436960277</v>
      </c>
      <c r="AH110" s="17">
        <f t="shared" si="22"/>
        <v>6.9360967184801385</v>
      </c>
      <c r="AI110" s="15">
        <v>21</v>
      </c>
      <c r="AJ110" s="15"/>
      <c r="AK110" s="17">
        <f t="shared" si="23"/>
        <v>0</v>
      </c>
      <c r="AL110" s="15">
        <v>729</v>
      </c>
      <c r="AM110" s="17">
        <f t="shared" si="24"/>
        <v>18.143354902936785</v>
      </c>
      <c r="AN110" s="15">
        <v>5946</v>
      </c>
      <c r="AO110" s="15">
        <v>20296</v>
      </c>
      <c r="AP110" s="17">
        <f t="shared" si="25"/>
        <v>5.0512692882030858</v>
      </c>
      <c r="AQ110" s="17">
        <f t="shared" si="26"/>
        <v>2.5268924302788847</v>
      </c>
      <c r="AR110" s="15"/>
      <c r="AS110" s="15"/>
      <c r="AT110" s="15"/>
      <c r="AU110" s="15">
        <v>0</v>
      </c>
      <c r="AV110" s="15"/>
      <c r="AW110" s="37">
        <v>4416</v>
      </c>
      <c r="AX110" s="37">
        <v>11929</v>
      </c>
      <c r="AY110" s="17">
        <f t="shared" si="27"/>
        <v>2.968889995022399</v>
      </c>
      <c r="AZ110" s="37">
        <v>1.8</v>
      </c>
      <c r="BA110" s="17">
        <f t="shared" si="28"/>
        <v>0.89596814335490294</v>
      </c>
      <c r="BB110" s="15">
        <v>15</v>
      </c>
      <c r="BC110" s="19">
        <v>1</v>
      </c>
    </row>
    <row r="111" spans="1:55" x14ac:dyDescent="0.25">
      <c r="A111" s="14" t="s">
        <v>350</v>
      </c>
      <c r="B111" s="15" t="s">
        <v>345</v>
      </c>
      <c r="C111" s="15" t="s">
        <v>57</v>
      </c>
      <c r="D111" s="15">
        <v>10466</v>
      </c>
      <c r="E111" s="15">
        <v>44045</v>
      </c>
      <c r="F111" s="15">
        <v>200072734</v>
      </c>
      <c r="G111" s="15" t="s">
        <v>351</v>
      </c>
      <c r="H111" s="15">
        <v>44360</v>
      </c>
      <c r="I111" s="15" t="s">
        <v>350</v>
      </c>
      <c r="J111" s="15" t="s">
        <v>352</v>
      </c>
      <c r="K111" s="15">
        <v>1</v>
      </c>
      <c r="L111" s="15">
        <v>3692</v>
      </c>
      <c r="M111" s="15">
        <v>14</v>
      </c>
      <c r="N111" s="15">
        <v>30</v>
      </c>
      <c r="O111" s="15">
        <v>1</v>
      </c>
      <c r="P111" s="15">
        <v>0</v>
      </c>
      <c r="Q111" s="15" t="s">
        <v>160</v>
      </c>
      <c r="R111" s="15">
        <v>350</v>
      </c>
      <c r="S111" s="16">
        <f t="shared" si="15"/>
        <v>9.4799566630552543E-2</v>
      </c>
      <c r="T111" s="15">
        <v>14995</v>
      </c>
      <c r="U111" s="15">
        <v>970</v>
      </c>
      <c r="V111" s="15">
        <v>155</v>
      </c>
      <c r="W111" s="15">
        <v>2</v>
      </c>
      <c r="X111" s="15">
        <v>1853</v>
      </c>
      <c r="Y111" s="15">
        <v>105</v>
      </c>
      <c r="Z111" s="15">
        <v>0</v>
      </c>
      <c r="AA111" s="15">
        <v>0</v>
      </c>
      <c r="AB111" s="15">
        <f t="shared" si="16"/>
        <v>17003</v>
      </c>
      <c r="AC111" s="17">
        <f t="shared" si="17"/>
        <v>4.6053629469122424</v>
      </c>
      <c r="AD111" s="18">
        <f t="shared" si="18"/>
        <v>48.58</v>
      </c>
      <c r="AE111" s="15">
        <f t="shared" si="19"/>
        <v>1077</v>
      </c>
      <c r="AF111" s="17">
        <f t="shared" si="20"/>
        <v>29.171180931744313</v>
      </c>
      <c r="AG111" s="17">
        <f t="shared" si="21"/>
        <v>15.787372330547818</v>
      </c>
      <c r="AH111" s="17">
        <f t="shared" si="22"/>
        <v>7.893686165273909</v>
      </c>
      <c r="AI111" s="15">
        <v>29</v>
      </c>
      <c r="AJ111" s="15"/>
      <c r="AK111" s="17">
        <f t="shared" si="23"/>
        <v>0</v>
      </c>
      <c r="AL111" s="15">
        <v>685</v>
      </c>
      <c r="AM111" s="17">
        <f t="shared" si="24"/>
        <v>18.553629469122427</v>
      </c>
      <c r="AN111" s="15"/>
      <c r="AO111" s="15">
        <v>27561</v>
      </c>
      <c r="AP111" s="17">
        <f t="shared" si="25"/>
        <v>7.4650595882990247</v>
      </c>
      <c r="AQ111" s="17">
        <f t="shared" si="26"/>
        <v>1.6209492442510145</v>
      </c>
      <c r="AR111" s="15">
        <v>940</v>
      </c>
      <c r="AS111" s="15">
        <v>0</v>
      </c>
      <c r="AT111" s="15">
        <v>87</v>
      </c>
      <c r="AU111" s="15">
        <v>0</v>
      </c>
      <c r="AV111" s="15"/>
      <c r="AW111" s="37">
        <v>7812</v>
      </c>
      <c r="AX111" s="37">
        <v>15289</v>
      </c>
      <c r="AY111" s="17">
        <f t="shared" si="27"/>
        <v>4.1411159263271937</v>
      </c>
      <c r="AZ111" s="37">
        <v>1.91</v>
      </c>
      <c r="BA111" s="17">
        <f t="shared" si="28"/>
        <v>1.0346695557963164</v>
      </c>
      <c r="BB111" s="15">
        <v>7</v>
      </c>
      <c r="BC111" s="19">
        <v>1</v>
      </c>
    </row>
    <row r="112" spans="1:55" x14ac:dyDescent="0.25">
      <c r="A112" s="14" t="s">
        <v>353</v>
      </c>
      <c r="B112" s="15" t="s">
        <v>345</v>
      </c>
      <c r="C112" s="15" t="s">
        <v>57</v>
      </c>
      <c r="D112" s="15">
        <v>10528</v>
      </c>
      <c r="E112" s="15">
        <v>44033</v>
      </c>
      <c r="F112" s="15">
        <v>200072734</v>
      </c>
      <c r="G112" s="15" t="s">
        <v>354</v>
      </c>
      <c r="H112" s="15">
        <v>44260</v>
      </c>
      <c r="I112" s="15" t="s">
        <v>353</v>
      </c>
      <c r="J112" s="15" t="s">
        <v>347</v>
      </c>
      <c r="K112" s="15">
        <v>1</v>
      </c>
      <c r="L112" s="15">
        <v>2983</v>
      </c>
      <c r="M112" s="15">
        <v>11.5</v>
      </c>
      <c r="N112" s="15">
        <v>17</v>
      </c>
      <c r="O112" s="15">
        <v>1</v>
      </c>
      <c r="P112" s="15">
        <v>0</v>
      </c>
      <c r="Q112" s="15" t="s">
        <v>160</v>
      </c>
      <c r="R112" s="15">
        <v>166</v>
      </c>
      <c r="S112" s="16">
        <f t="shared" si="15"/>
        <v>5.5648675829701642E-2</v>
      </c>
      <c r="T112" s="15">
        <v>6022</v>
      </c>
      <c r="U112" s="15">
        <v>487</v>
      </c>
      <c r="V112" s="15">
        <v>51</v>
      </c>
      <c r="W112" s="15">
        <v>5</v>
      </c>
      <c r="X112" s="15">
        <v>163</v>
      </c>
      <c r="Y112" s="15">
        <v>92</v>
      </c>
      <c r="Z112" s="15">
        <v>4</v>
      </c>
      <c r="AA112" s="15">
        <v>4</v>
      </c>
      <c r="AB112" s="15">
        <f t="shared" si="16"/>
        <v>6240</v>
      </c>
      <c r="AC112" s="17">
        <f t="shared" si="17"/>
        <v>2.0918538384177001</v>
      </c>
      <c r="AD112" s="18">
        <f t="shared" si="18"/>
        <v>37.590361445783131</v>
      </c>
      <c r="AE112" s="15">
        <f t="shared" si="19"/>
        <v>588</v>
      </c>
      <c r="AF112" s="17">
        <f t="shared" si="20"/>
        <v>19.711699631243714</v>
      </c>
      <c r="AG112" s="17">
        <f t="shared" si="21"/>
        <v>10.612244897959183</v>
      </c>
      <c r="AH112" s="17">
        <f t="shared" si="22"/>
        <v>5.3061224489795915</v>
      </c>
      <c r="AI112" s="15">
        <v>18</v>
      </c>
      <c r="AJ112" s="15"/>
      <c r="AK112" s="17">
        <f t="shared" si="23"/>
        <v>0</v>
      </c>
      <c r="AL112" s="15">
        <v>494</v>
      </c>
      <c r="AM112" s="17">
        <f t="shared" si="24"/>
        <v>16.560509554140129</v>
      </c>
      <c r="AN112" s="15">
        <v>4334</v>
      </c>
      <c r="AO112" s="15">
        <v>16729</v>
      </c>
      <c r="AP112" s="17">
        <f t="shared" si="25"/>
        <v>5.6081126382836075</v>
      </c>
      <c r="AQ112" s="17">
        <f t="shared" si="26"/>
        <v>2.6809294871794873</v>
      </c>
      <c r="AR112" s="15"/>
      <c r="AS112" s="15"/>
      <c r="AT112" s="15"/>
      <c r="AU112" s="15">
        <v>0</v>
      </c>
      <c r="AV112" s="15"/>
      <c r="AW112" s="37">
        <v>1610</v>
      </c>
      <c r="AX112" s="37">
        <v>9509</v>
      </c>
      <c r="AY112" s="17">
        <f t="shared" si="27"/>
        <v>3.1877304726785116</v>
      </c>
      <c r="AZ112" s="37">
        <v>1</v>
      </c>
      <c r="BA112" s="17">
        <f t="shared" si="28"/>
        <v>0.67046597385182705</v>
      </c>
      <c r="BB112" s="15">
        <v>14</v>
      </c>
      <c r="BC112" s="19">
        <v>1</v>
      </c>
    </row>
    <row r="113" spans="1:55" x14ac:dyDescent="0.25">
      <c r="A113" s="14" t="s">
        <v>355</v>
      </c>
      <c r="B113" s="15" t="s">
        <v>345</v>
      </c>
      <c r="C113" s="15" t="s">
        <v>57</v>
      </c>
      <c r="D113" s="15">
        <v>13192</v>
      </c>
      <c r="E113" s="15">
        <v>44080</v>
      </c>
      <c r="F113" s="15">
        <v>200072734</v>
      </c>
      <c r="G113" s="15" t="s">
        <v>356</v>
      </c>
      <c r="H113" s="15">
        <v>44260</v>
      </c>
      <c r="I113" s="15" t="s">
        <v>355</v>
      </c>
      <c r="J113" s="15" t="s">
        <v>347</v>
      </c>
      <c r="K113" s="15">
        <v>1</v>
      </c>
      <c r="L113" s="15">
        <v>766</v>
      </c>
      <c r="M113" s="15">
        <v>4</v>
      </c>
      <c r="N113" s="15">
        <v>10</v>
      </c>
      <c r="O113" s="15">
        <v>1</v>
      </c>
      <c r="P113" s="15">
        <v>0</v>
      </c>
      <c r="Q113" s="15" t="s">
        <v>160</v>
      </c>
      <c r="R113" s="15">
        <v>61</v>
      </c>
      <c r="S113" s="16">
        <f t="shared" si="15"/>
        <v>7.963446475195822E-2</v>
      </c>
      <c r="T113" s="15">
        <v>2249</v>
      </c>
      <c r="U113" s="15">
        <v>88</v>
      </c>
      <c r="V113" s="15">
        <v>12</v>
      </c>
      <c r="W113" s="15">
        <v>0</v>
      </c>
      <c r="X113" s="15">
        <v>10</v>
      </c>
      <c r="Y113" s="15">
        <v>2</v>
      </c>
      <c r="Z113" s="15">
        <v>0</v>
      </c>
      <c r="AA113" s="15">
        <v>0</v>
      </c>
      <c r="AB113" s="15">
        <f t="shared" si="16"/>
        <v>2271</v>
      </c>
      <c r="AC113" s="17">
        <f t="shared" si="17"/>
        <v>2.964751958224543</v>
      </c>
      <c r="AD113" s="18">
        <f t="shared" si="18"/>
        <v>37.229508196721312</v>
      </c>
      <c r="AE113" s="15">
        <f t="shared" si="19"/>
        <v>90</v>
      </c>
      <c r="AF113" s="17">
        <f t="shared" si="20"/>
        <v>11.74934725848564</v>
      </c>
      <c r="AG113" s="17">
        <f t="shared" si="21"/>
        <v>25.233333333333334</v>
      </c>
      <c r="AH113" s="17">
        <f t="shared" si="22"/>
        <v>12.616666666666667</v>
      </c>
      <c r="AI113" s="15">
        <v>0</v>
      </c>
      <c r="AJ113" s="15"/>
      <c r="AK113" s="17">
        <f t="shared" si="23"/>
        <v>0</v>
      </c>
      <c r="AL113" s="15">
        <v>107</v>
      </c>
      <c r="AM113" s="17">
        <f t="shared" si="24"/>
        <v>13.968668407310705</v>
      </c>
      <c r="AN113" s="15">
        <v>652</v>
      </c>
      <c r="AO113" s="15">
        <v>1945</v>
      </c>
      <c r="AP113" s="17">
        <f t="shared" si="25"/>
        <v>2.5391644908616189</v>
      </c>
      <c r="AQ113" s="17">
        <f t="shared" si="26"/>
        <v>0.8564509026860414</v>
      </c>
      <c r="AR113" s="15"/>
      <c r="AS113" s="15"/>
      <c r="AT113" s="15"/>
      <c r="AU113" s="15">
        <v>0</v>
      </c>
      <c r="AV113" s="15"/>
      <c r="AW113" s="37">
        <v>1334</v>
      </c>
      <c r="AX113" s="37">
        <v>2259</v>
      </c>
      <c r="AY113" s="17">
        <f t="shared" si="27"/>
        <v>2.9490861618798956</v>
      </c>
      <c r="AZ113" s="37">
        <v>0.3</v>
      </c>
      <c r="BA113" s="17">
        <f t="shared" si="28"/>
        <v>0.78328981723237601</v>
      </c>
      <c r="BB113" s="15">
        <v>9</v>
      </c>
      <c r="BC113" s="19">
        <v>1</v>
      </c>
    </row>
    <row r="114" spans="1:55" x14ac:dyDescent="0.25">
      <c r="A114" s="14" t="s">
        <v>357</v>
      </c>
      <c r="B114" s="15" t="s">
        <v>345</v>
      </c>
      <c r="C114" s="15" t="s">
        <v>57</v>
      </c>
      <c r="D114" s="15">
        <v>13890</v>
      </c>
      <c r="E114" s="15">
        <v>44203</v>
      </c>
      <c r="F114" s="15">
        <v>200072734</v>
      </c>
      <c r="G114" s="15" t="s">
        <v>358</v>
      </c>
      <c r="H114" s="15">
        <v>44360</v>
      </c>
      <c r="I114" s="15" t="s">
        <v>357</v>
      </c>
      <c r="J114" s="15"/>
      <c r="K114" s="15">
        <v>1</v>
      </c>
      <c r="L114" s="15">
        <v>1928</v>
      </c>
      <c r="M114" s="15">
        <v>10</v>
      </c>
      <c r="N114" s="15">
        <v>22</v>
      </c>
      <c r="O114" s="15">
        <v>1</v>
      </c>
      <c r="P114" s="15">
        <v>0</v>
      </c>
      <c r="Q114" s="15" t="s">
        <v>160</v>
      </c>
      <c r="R114" s="15">
        <v>231</v>
      </c>
      <c r="S114" s="16">
        <f t="shared" si="15"/>
        <v>0.11981327800829876</v>
      </c>
      <c r="T114" s="15">
        <v>4092</v>
      </c>
      <c r="U114" s="15">
        <v>318</v>
      </c>
      <c r="V114" s="15">
        <v>2</v>
      </c>
      <c r="W114" s="15">
        <v>0</v>
      </c>
      <c r="X114" s="15">
        <v>137</v>
      </c>
      <c r="Y114" s="15">
        <v>0</v>
      </c>
      <c r="Z114" s="15">
        <v>0</v>
      </c>
      <c r="AA114" s="15">
        <v>0</v>
      </c>
      <c r="AB114" s="15">
        <f t="shared" si="16"/>
        <v>4231</v>
      </c>
      <c r="AC114" s="17">
        <f t="shared" si="17"/>
        <v>2.1945020746887969</v>
      </c>
      <c r="AD114" s="18">
        <f t="shared" si="18"/>
        <v>18.316017316017316</v>
      </c>
      <c r="AE114" s="15">
        <f t="shared" si="19"/>
        <v>318</v>
      </c>
      <c r="AF114" s="17">
        <f t="shared" si="20"/>
        <v>16.493775933609957</v>
      </c>
      <c r="AG114" s="17">
        <f t="shared" si="21"/>
        <v>13.30503144654088</v>
      </c>
      <c r="AH114" s="17">
        <f t="shared" si="22"/>
        <v>6.6525157232704402</v>
      </c>
      <c r="AI114" s="15">
        <v>17</v>
      </c>
      <c r="AJ114" s="15"/>
      <c r="AK114" s="17">
        <f t="shared" si="23"/>
        <v>0</v>
      </c>
      <c r="AL114" s="15">
        <v>323</v>
      </c>
      <c r="AM114" s="17">
        <f t="shared" si="24"/>
        <v>16.75311203319502</v>
      </c>
      <c r="AN114" s="15"/>
      <c r="AO114" s="15">
        <v>6988</v>
      </c>
      <c r="AP114" s="17">
        <f t="shared" si="25"/>
        <v>3.6244813278008299</v>
      </c>
      <c r="AQ114" s="17">
        <f t="shared" si="26"/>
        <v>1.6516190025998583</v>
      </c>
      <c r="AR114" s="15">
        <v>1540</v>
      </c>
      <c r="AS114" s="15">
        <v>1</v>
      </c>
      <c r="AT114" s="15">
        <v>353</v>
      </c>
      <c r="AU114" s="15">
        <v>0</v>
      </c>
      <c r="AV114" s="15"/>
      <c r="AW114" s="37">
        <v>1054</v>
      </c>
      <c r="AX114" s="37">
        <v>4189</v>
      </c>
      <c r="AY114" s="17">
        <f t="shared" si="27"/>
        <v>2.1727178423236513</v>
      </c>
      <c r="AZ114" s="37">
        <v>0.7</v>
      </c>
      <c r="BA114" s="17">
        <f t="shared" si="28"/>
        <v>0.72614107883817425</v>
      </c>
      <c r="BB114" s="15">
        <v>13</v>
      </c>
      <c r="BC114" s="19">
        <v>1</v>
      </c>
    </row>
    <row r="115" spans="1:55" x14ac:dyDescent="0.25">
      <c r="A115" s="14" t="s">
        <v>359</v>
      </c>
      <c r="B115" s="15" t="s">
        <v>345</v>
      </c>
      <c r="C115" s="15" t="s">
        <v>57</v>
      </c>
      <c r="D115" s="15">
        <v>1872</v>
      </c>
      <c r="E115" s="15">
        <v>44089</v>
      </c>
      <c r="F115" s="15">
        <v>200072734</v>
      </c>
      <c r="G115" s="15" t="s">
        <v>360</v>
      </c>
      <c r="H115" s="15">
        <v>44260</v>
      </c>
      <c r="I115" s="15" t="s">
        <v>359</v>
      </c>
      <c r="J115" s="15" t="s">
        <v>347</v>
      </c>
      <c r="K115" s="15">
        <v>1</v>
      </c>
      <c r="L115" s="15">
        <v>3429</v>
      </c>
      <c r="M115" s="15">
        <v>9.5</v>
      </c>
      <c r="N115" s="15">
        <v>21</v>
      </c>
      <c r="O115" s="15">
        <v>1</v>
      </c>
      <c r="P115" s="15">
        <v>1</v>
      </c>
      <c r="Q115" s="15" t="s">
        <v>160</v>
      </c>
      <c r="R115" s="15">
        <v>175</v>
      </c>
      <c r="S115" s="16">
        <f t="shared" si="15"/>
        <v>5.1035287255759697E-2</v>
      </c>
      <c r="T115" s="15">
        <v>5235</v>
      </c>
      <c r="U115" s="15">
        <v>551</v>
      </c>
      <c r="V115" s="15">
        <v>7</v>
      </c>
      <c r="W115" s="15">
        <v>0</v>
      </c>
      <c r="X115" s="15">
        <v>610</v>
      </c>
      <c r="Y115" s="15">
        <v>93</v>
      </c>
      <c r="Z115" s="15">
        <v>0</v>
      </c>
      <c r="AA115" s="15">
        <v>0</v>
      </c>
      <c r="AB115" s="15">
        <f t="shared" si="16"/>
        <v>5852</v>
      </c>
      <c r="AC115" s="17">
        <f t="shared" si="17"/>
        <v>1.7066200058326042</v>
      </c>
      <c r="AD115" s="18">
        <f t="shared" si="18"/>
        <v>33.44</v>
      </c>
      <c r="AE115" s="15">
        <f t="shared" si="19"/>
        <v>644</v>
      </c>
      <c r="AF115" s="17">
        <f t="shared" si="20"/>
        <v>18.78098571011957</v>
      </c>
      <c r="AG115" s="17">
        <f t="shared" si="21"/>
        <v>9.0869565217391308</v>
      </c>
      <c r="AH115" s="17">
        <f t="shared" si="22"/>
        <v>4.5434782608695654</v>
      </c>
      <c r="AI115" s="15">
        <v>17</v>
      </c>
      <c r="AJ115" s="15"/>
      <c r="AK115" s="17">
        <f t="shared" si="23"/>
        <v>0</v>
      </c>
      <c r="AL115" s="15">
        <v>565</v>
      </c>
      <c r="AM115" s="17">
        <f t="shared" si="24"/>
        <v>16.477107028288131</v>
      </c>
      <c r="AN115" s="15">
        <v>5139</v>
      </c>
      <c r="AO115" s="15">
        <v>19757</v>
      </c>
      <c r="AP115" s="17">
        <f t="shared" si="25"/>
        <v>5.761738116068825</v>
      </c>
      <c r="AQ115" s="17">
        <f t="shared" si="26"/>
        <v>3.3761107313738892</v>
      </c>
      <c r="AR115" s="15"/>
      <c r="AS115" s="15"/>
      <c r="AT115" s="15"/>
      <c r="AU115" s="15">
        <v>0</v>
      </c>
      <c r="AV115" s="15"/>
      <c r="AW115" s="37">
        <v>2264</v>
      </c>
      <c r="AX115" s="37">
        <v>10369</v>
      </c>
      <c r="AY115" s="17">
        <f t="shared" si="27"/>
        <v>3.0239136774569846</v>
      </c>
      <c r="AZ115" s="37">
        <v>1.1000000000000001</v>
      </c>
      <c r="BA115" s="17">
        <f t="shared" si="28"/>
        <v>0.64158646835812194</v>
      </c>
      <c r="BB115" s="15">
        <v>8</v>
      </c>
      <c r="BC115" s="19">
        <v>1</v>
      </c>
    </row>
    <row r="116" spans="1:55" x14ac:dyDescent="0.25">
      <c r="A116" s="14" t="s">
        <v>361</v>
      </c>
      <c r="B116" s="15" t="s">
        <v>345</v>
      </c>
      <c r="C116" s="15" t="s">
        <v>57</v>
      </c>
      <c r="D116" s="15">
        <v>10110</v>
      </c>
      <c r="E116" s="15">
        <v>44137</v>
      </c>
      <c r="F116" s="15">
        <v>200072734</v>
      </c>
      <c r="G116" s="15" t="s">
        <v>362</v>
      </c>
      <c r="H116" s="15">
        <v>44260</v>
      </c>
      <c r="I116" s="15" t="s">
        <v>361</v>
      </c>
      <c r="J116" s="15" t="s">
        <v>347</v>
      </c>
      <c r="K116" s="15">
        <v>1</v>
      </c>
      <c r="L116" s="15">
        <v>3476</v>
      </c>
      <c r="M116" s="15">
        <v>11.5</v>
      </c>
      <c r="N116" s="15">
        <v>13</v>
      </c>
      <c r="O116" s="15">
        <v>1</v>
      </c>
      <c r="P116" s="15">
        <v>0</v>
      </c>
      <c r="Q116" s="15" t="s">
        <v>160</v>
      </c>
      <c r="R116" s="15">
        <v>70</v>
      </c>
      <c r="S116" s="16">
        <f t="shared" si="15"/>
        <v>2.0138089758342925E-2</v>
      </c>
      <c r="T116" s="15">
        <v>4693</v>
      </c>
      <c r="U116" s="15">
        <v>506</v>
      </c>
      <c r="V116" s="15">
        <v>1</v>
      </c>
      <c r="W116" s="15">
        <v>0</v>
      </c>
      <c r="X116" s="15">
        <v>11</v>
      </c>
      <c r="Y116" s="15">
        <v>5</v>
      </c>
      <c r="Z116" s="15">
        <v>0</v>
      </c>
      <c r="AA116" s="15">
        <v>0</v>
      </c>
      <c r="AB116" s="15">
        <f t="shared" si="16"/>
        <v>4705</v>
      </c>
      <c r="AC116" s="17">
        <f t="shared" si="17"/>
        <v>1.3535673187571922</v>
      </c>
      <c r="AD116" s="18">
        <f t="shared" si="18"/>
        <v>67.214285714285708</v>
      </c>
      <c r="AE116" s="15">
        <f t="shared" si="19"/>
        <v>511</v>
      </c>
      <c r="AF116" s="17">
        <f t="shared" si="20"/>
        <v>14.700805523590335</v>
      </c>
      <c r="AG116" s="17">
        <f t="shared" si="21"/>
        <v>9.2074363992172206</v>
      </c>
      <c r="AH116" s="17">
        <f t="shared" si="22"/>
        <v>4.6037181996086103</v>
      </c>
      <c r="AI116" s="15">
        <v>5</v>
      </c>
      <c r="AJ116" s="15"/>
      <c r="AK116" s="17">
        <f t="shared" si="23"/>
        <v>0</v>
      </c>
      <c r="AL116" s="15">
        <v>644</v>
      </c>
      <c r="AM116" s="17">
        <f t="shared" si="24"/>
        <v>18.527042577675488</v>
      </c>
      <c r="AN116" s="15">
        <v>6787</v>
      </c>
      <c r="AO116" s="15">
        <v>18023</v>
      </c>
      <c r="AP116" s="17">
        <f t="shared" si="25"/>
        <v>5.1849827387802074</v>
      </c>
      <c r="AQ116" s="17">
        <f t="shared" si="26"/>
        <v>3.8306057385759829</v>
      </c>
      <c r="AR116" s="15"/>
      <c r="AS116" s="15"/>
      <c r="AT116" s="15"/>
      <c r="AU116" s="15">
        <v>0</v>
      </c>
      <c r="AV116" s="15"/>
      <c r="AW116" s="37">
        <v>3046</v>
      </c>
      <c r="AX116" s="37">
        <v>6109</v>
      </c>
      <c r="AY116" s="17">
        <f t="shared" si="27"/>
        <v>1.7574798619102416</v>
      </c>
      <c r="AZ116" s="37">
        <v>1.1000000000000001</v>
      </c>
      <c r="BA116" s="17">
        <f t="shared" si="28"/>
        <v>0.63291139240506333</v>
      </c>
      <c r="BB116" s="15">
        <v>14</v>
      </c>
      <c r="BC116" s="19">
        <v>1</v>
      </c>
    </row>
    <row r="117" spans="1:55" x14ac:dyDescent="0.25">
      <c r="A117" s="14" t="s">
        <v>363</v>
      </c>
      <c r="B117" s="15" t="s">
        <v>345</v>
      </c>
      <c r="C117" s="15" t="s">
        <v>57</v>
      </c>
      <c r="D117" s="15">
        <v>13191</v>
      </c>
      <c r="E117" s="15">
        <v>44139</v>
      </c>
      <c r="F117" s="15">
        <v>200072734</v>
      </c>
      <c r="G117" s="15" t="s">
        <v>364</v>
      </c>
      <c r="H117" s="15">
        <v>44750</v>
      </c>
      <c r="I117" s="15" t="s">
        <v>363</v>
      </c>
      <c r="J117" s="15" t="s">
        <v>347</v>
      </c>
      <c r="K117" s="15">
        <v>1</v>
      </c>
      <c r="L117" s="15">
        <v>1379</v>
      </c>
      <c r="M117" s="15">
        <v>8.3000000000000007</v>
      </c>
      <c r="N117" s="15">
        <v>13</v>
      </c>
      <c r="O117" s="15">
        <v>4</v>
      </c>
      <c r="P117" s="15">
        <v>0</v>
      </c>
      <c r="Q117" s="15" t="s">
        <v>160</v>
      </c>
      <c r="R117" s="15">
        <v>130</v>
      </c>
      <c r="S117" s="16">
        <f t="shared" si="15"/>
        <v>9.4271211022480053E-2</v>
      </c>
      <c r="T117" s="15">
        <v>2764</v>
      </c>
      <c r="U117" s="15">
        <v>374</v>
      </c>
      <c r="V117" s="15">
        <v>24</v>
      </c>
      <c r="W117" s="15">
        <v>4</v>
      </c>
      <c r="X117" s="15">
        <v>13</v>
      </c>
      <c r="Y117" s="15">
        <v>0</v>
      </c>
      <c r="Z117" s="15">
        <v>0</v>
      </c>
      <c r="AA117" s="15">
        <v>0</v>
      </c>
      <c r="AB117" s="15">
        <f t="shared" si="16"/>
        <v>2801</v>
      </c>
      <c r="AC117" s="17">
        <f t="shared" si="17"/>
        <v>2.0311820159535894</v>
      </c>
      <c r="AD117" s="18">
        <f t="shared" si="18"/>
        <v>21.546153846153846</v>
      </c>
      <c r="AE117" s="15">
        <f t="shared" si="19"/>
        <v>378</v>
      </c>
      <c r="AF117" s="17">
        <f t="shared" si="20"/>
        <v>27.411167512690355</v>
      </c>
      <c r="AG117" s="17">
        <f t="shared" si="21"/>
        <v>7.4100529100529098</v>
      </c>
      <c r="AH117" s="17">
        <f t="shared" si="22"/>
        <v>3.7050264550264549</v>
      </c>
      <c r="AI117" s="15">
        <v>9</v>
      </c>
      <c r="AJ117" s="15"/>
      <c r="AK117" s="17">
        <f t="shared" si="23"/>
        <v>0</v>
      </c>
      <c r="AL117" s="15">
        <v>208</v>
      </c>
      <c r="AM117" s="17">
        <f t="shared" si="24"/>
        <v>15.08339376359681</v>
      </c>
      <c r="AN117" s="15">
        <v>1601</v>
      </c>
      <c r="AO117" s="15">
        <v>4910</v>
      </c>
      <c r="AP117" s="17">
        <f t="shared" si="25"/>
        <v>3.5605511240029006</v>
      </c>
      <c r="AQ117" s="17">
        <f t="shared" si="26"/>
        <v>1.752945376651196</v>
      </c>
      <c r="AR117" s="15"/>
      <c r="AS117" s="15"/>
      <c r="AT117" s="15"/>
      <c r="AU117" s="15">
        <v>0</v>
      </c>
      <c r="AV117" s="15"/>
      <c r="AW117" s="37">
        <v>2060</v>
      </c>
      <c r="AX117" s="37">
        <v>3779</v>
      </c>
      <c r="AY117" s="17">
        <f t="shared" si="27"/>
        <v>2.740391588107324</v>
      </c>
      <c r="AZ117" s="37">
        <v>0.6</v>
      </c>
      <c r="BA117" s="17">
        <f t="shared" si="28"/>
        <v>0.8701957940536621</v>
      </c>
      <c r="BB117" s="15">
        <v>11</v>
      </c>
      <c r="BC117" s="19">
        <v>1</v>
      </c>
    </row>
    <row r="118" spans="1:55" x14ac:dyDescent="0.25">
      <c r="A118" s="14" t="s">
        <v>365</v>
      </c>
      <c r="B118" s="15" t="s">
        <v>345</v>
      </c>
      <c r="C118" s="15" t="s">
        <v>57</v>
      </c>
      <c r="D118" s="15">
        <v>1893</v>
      </c>
      <c r="E118" s="15">
        <v>44158</v>
      </c>
      <c r="F118" s="15">
        <v>200072734</v>
      </c>
      <c r="G118" s="15" t="s">
        <v>366</v>
      </c>
      <c r="H118" s="15">
        <v>44360</v>
      </c>
      <c r="I118" s="15" t="s">
        <v>365</v>
      </c>
      <c r="J118" s="15" t="s">
        <v>367</v>
      </c>
      <c r="K118" s="15">
        <v>1</v>
      </c>
      <c r="L118" s="15">
        <v>6952</v>
      </c>
      <c r="M118" s="15">
        <v>18.5</v>
      </c>
      <c r="N118" s="15">
        <v>25</v>
      </c>
      <c r="O118" s="15">
        <v>1</v>
      </c>
      <c r="P118" s="15">
        <v>1</v>
      </c>
      <c r="Q118" s="15" t="s">
        <v>160</v>
      </c>
      <c r="R118" s="15">
        <v>341</v>
      </c>
      <c r="S118" s="16">
        <f t="shared" si="15"/>
        <v>4.9050632911392403E-2</v>
      </c>
      <c r="T118" s="15">
        <v>13883</v>
      </c>
      <c r="U118" s="15">
        <v>1580</v>
      </c>
      <c r="V118" s="15">
        <v>0</v>
      </c>
      <c r="W118" s="15">
        <v>0</v>
      </c>
      <c r="X118" s="15">
        <v>0</v>
      </c>
      <c r="Y118" s="15">
        <v>0</v>
      </c>
      <c r="Z118" s="15">
        <v>0</v>
      </c>
      <c r="AA118" s="15">
        <v>0</v>
      </c>
      <c r="AB118" s="15">
        <f t="shared" si="16"/>
        <v>13883</v>
      </c>
      <c r="AC118" s="17">
        <f t="shared" si="17"/>
        <v>1.9969792865362486</v>
      </c>
      <c r="AD118" s="18">
        <f t="shared" si="18"/>
        <v>40.712609970674485</v>
      </c>
      <c r="AE118" s="15">
        <f t="shared" si="19"/>
        <v>1580</v>
      </c>
      <c r="AF118" s="17">
        <f t="shared" si="20"/>
        <v>22.727272727272727</v>
      </c>
      <c r="AG118" s="17">
        <f t="shared" si="21"/>
        <v>8.786708860759493</v>
      </c>
      <c r="AH118" s="17">
        <f t="shared" si="22"/>
        <v>4.3933544303797465</v>
      </c>
      <c r="AI118" s="15">
        <v>50</v>
      </c>
      <c r="AJ118" s="15">
        <v>2163</v>
      </c>
      <c r="AK118" s="17">
        <f t="shared" si="23"/>
        <v>31.113348676639816</v>
      </c>
      <c r="AL118" s="15">
        <v>1736</v>
      </c>
      <c r="AM118" s="17">
        <f t="shared" si="24"/>
        <v>24.971231300345224</v>
      </c>
      <c r="AN118" s="15">
        <v>16035</v>
      </c>
      <c r="AO118" s="15">
        <v>67127</v>
      </c>
      <c r="AP118" s="17">
        <f t="shared" si="25"/>
        <v>9.6557825086306099</v>
      </c>
      <c r="AQ118" s="17">
        <f t="shared" si="26"/>
        <v>4.8351941223078585</v>
      </c>
      <c r="AR118" s="15">
        <v>60</v>
      </c>
      <c r="AS118" s="15"/>
      <c r="AT118" s="15">
        <v>0</v>
      </c>
      <c r="AU118" s="15">
        <v>0</v>
      </c>
      <c r="AV118" s="15"/>
      <c r="AW118" s="37">
        <v>5554</v>
      </c>
      <c r="AX118" s="37">
        <v>22649</v>
      </c>
      <c r="AY118" s="17">
        <f t="shared" si="27"/>
        <v>3.2579113924050631</v>
      </c>
      <c r="AZ118" s="37">
        <v>3.4</v>
      </c>
      <c r="BA118" s="17">
        <f t="shared" si="28"/>
        <v>0.97813578826237058</v>
      </c>
      <c r="BB118" s="15">
        <v>10</v>
      </c>
      <c r="BC118" s="19"/>
    </row>
    <row r="119" spans="1:55" x14ac:dyDescent="0.25">
      <c r="A119" s="14" t="s">
        <v>368</v>
      </c>
      <c r="B119" s="15" t="s">
        <v>345</v>
      </c>
      <c r="C119" s="15" t="s">
        <v>57</v>
      </c>
      <c r="D119" s="15">
        <v>1889</v>
      </c>
      <c r="E119" s="15">
        <v>44195</v>
      </c>
      <c r="F119" s="15">
        <v>200072734</v>
      </c>
      <c r="G119" s="15" t="s">
        <v>369</v>
      </c>
      <c r="H119" s="15">
        <v>44260</v>
      </c>
      <c r="I119" s="15" t="s">
        <v>368</v>
      </c>
      <c r="J119" s="15" t="s">
        <v>347</v>
      </c>
      <c r="K119" s="15">
        <v>1</v>
      </c>
      <c r="L119" s="15">
        <v>8448</v>
      </c>
      <c r="M119" s="15">
        <v>17.5</v>
      </c>
      <c r="N119" s="15">
        <v>20</v>
      </c>
      <c r="O119" s="15">
        <v>4</v>
      </c>
      <c r="P119" s="15">
        <v>1</v>
      </c>
      <c r="Q119" s="15" t="s">
        <v>160</v>
      </c>
      <c r="R119" s="15">
        <v>287</v>
      </c>
      <c r="S119" s="16">
        <f t="shared" si="15"/>
        <v>3.397253787878788E-2</v>
      </c>
      <c r="T119" s="15">
        <v>10053</v>
      </c>
      <c r="U119" s="15">
        <v>963</v>
      </c>
      <c r="V119" s="15">
        <v>1049</v>
      </c>
      <c r="W119" s="15">
        <v>56</v>
      </c>
      <c r="X119" s="15">
        <v>1655</v>
      </c>
      <c r="Y119" s="15">
        <v>190</v>
      </c>
      <c r="Z119" s="15">
        <v>39</v>
      </c>
      <c r="AA119" s="15">
        <v>12</v>
      </c>
      <c r="AB119" s="15">
        <f t="shared" si="16"/>
        <v>12796</v>
      </c>
      <c r="AC119" s="17">
        <f t="shared" si="17"/>
        <v>1.5146780303030303</v>
      </c>
      <c r="AD119" s="18">
        <f t="shared" si="18"/>
        <v>44.585365853658537</v>
      </c>
      <c r="AE119" s="15">
        <f t="shared" si="19"/>
        <v>1221</v>
      </c>
      <c r="AF119" s="17">
        <f t="shared" si="20"/>
        <v>14.453125</v>
      </c>
      <c r="AG119" s="17">
        <f t="shared" si="21"/>
        <v>10.47993447993448</v>
      </c>
      <c r="AH119" s="17">
        <f t="shared" si="22"/>
        <v>5.2399672399672399</v>
      </c>
      <c r="AI119" s="15">
        <v>32</v>
      </c>
      <c r="AJ119" s="15"/>
      <c r="AK119" s="17">
        <f t="shared" si="23"/>
        <v>0</v>
      </c>
      <c r="AL119" s="15">
        <v>1651</v>
      </c>
      <c r="AM119" s="17">
        <f t="shared" si="24"/>
        <v>19.543087121212121</v>
      </c>
      <c r="AN119" s="15">
        <v>14386</v>
      </c>
      <c r="AO119" s="15">
        <v>50798</v>
      </c>
      <c r="AP119" s="17">
        <f t="shared" si="25"/>
        <v>6.013020833333333</v>
      </c>
      <c r="AQ119" s="17">
        <f t="shared" si="26"/>
        <v>3.9698343232260083</v>
      </c>
      <c r="AR119" s="15"/>
      <c r="AS119" s="15"/>
      <c r="AT119" s="15"/>
      <c r="AU119" s="15">
        <v>0</v>
      </c>
      <c r="AV119" s="15"/>
      <c r="AW119" s="37">
        <v>5657</v>
      </c>
      <c r="AX119" s="37">
        <v>27199</v>
      </c>
      <c r="AY119" s="17">
        <f t="shared" si="27"/>
        <v>3.2195785984848486</v>
      </c>
      <c r="AZ119" s="37">
        <v>3.07</v>
      </c>
      <c r="BA119" s="17">
        <f t="shared" si="28"/>
        <v>0.72679924242424243</v>
      </c>
      <c r="BB119" s="15">
        <v>8</v>
      </c>
      <c r="BC119" s="19">
        <v>1</v>
      </c>
    </row>
    <row r="120" spans="1:55" x14ac:dyDescent="0.25">
      <c r="A120" s="14" t="s">
        <v>370</v>
      </c>
      <c r="B120" s="15" t="s">
        <v>371</v>
      </c>
      <c r="C120" s="15" t="s">
        <v>57</v>
      </c>
      <c r="D120" s="15">
        <v>13543</v>
      </c>
      <c r="E120" s="15">
        <v>44223</v>
      </c>
      <c r="F120" s="15">
        <v>244400438</v>
      </c>
      <c r="G120" s="15" t="s">
        <v>372</v>
      </c>
      <c r="H120" s="15">
        <v>44140</v>
      </c>
      <c r="I120" s="15" t="s">
        <v>370</v>
      </c>
      <c r="J120" s="15"/>
      <c r="K120" s="15">
        <v>1</v>
      </c>
      <c r="L120" s="15">
        <v>3638</v>
      </c>
      <c r="M120" s="15">
        <v>6.3</v>
      </c>
      <c r="N120" s="15">
        <v>12</v>
      </c>
      <c r="O120" s="15">
        <v>0</v>
      </c>
      <c r="P120" s="15">
        <v>0</v>
      </c>
      <c r="Q120" s="15" t="s">
        <v>373</v>
      </c>
      <c r="R120" s="15">
        <v>120</v>
      </c>
      <c r="S120" s="16">
        <f t="shared" si="15"/>
        <v>3.2985156679494226E-2</v>
      </c>
      <c r="T120" s="15">
        <v>7205</v>
      </c>
      <c r="U120" s="15">
        <v>955</v>
      </c>
      <c r="V120" s="15">
        <v>7</v>
      </c>
      <c r="W120" s="15">
        <v>0</v>
      </c>
      <c r="X120" s="15">
        <v>0</v>
      </c>
      <c r="Y120" s="15">
        <v>0</v>
      </c>
      <c r="Z120" s="15">
        <v>0</v>
      </c>
      <c r="AA120" s="15">
        <v>0</v>
      </c>
      <c r="AB120" s="15">
        <f t="shared" si="16"/>
        <v>7212</v>
      </c>
      <c r="AC120" s="17">
        <f t="shared" si="17"/>
        <v>1.9824079164376032</v>
      </c>
      <c r="AD120" s="18">
        <f t="shared" si="18"/>
        <v>60.1</v>
      </c>
      <c r="AE120" s="15">
        <f t="shared" si="19"/>
        <v>955</v>
      </c>
      <c r="AF120" s="17">
        <f t="shared" si="20"/>
        <v>26.250687190764157</v>
      </c>
      <c r="AG120" s="17">
        <f t="shared" si="21"/>
        <v>7.5518324607329843</v>
      </c>
      <c r="AH120" s="17">
        <f t="shared" si="22"/>
        <v>3.7759162303664922</v>
      </c>
      <c r="AI120" s="15">
        <v>662</v>
      </c>
      <c r="AJ120" s="15"/>
      <c r="AK120" s="17">
        <f t="shared" si="23"/>
        <v>0</v>
      </c>
      <c r="AL120" s="15">
        <v>511</v>
      </c>
      <c r="AM120" s="17">
        <f t="shared" si="24"/>
        <v>14.046179219351291</v>
      </c>
      <c r="AN120" s="15">
        <v>3323</v>
      </c>
      <c r="AO120" s="15">
        <v>11963</v>
      </c>
      <c r="AP120" s="17">
        <f t="shared" si="25"/>
        <v>3.288345244639912</v>
      </c>
      <c r="AQ120" s="17">
        <f t="shared" si="26"/>
        <v>1.658763172490294</v>
      </c>
      <c r="AR120" s="15"/>
      <c r="AS120" s="15"/>
      <c r="AT120" s="15"/>
      <c r="AU120" s="15">
        <v>0</v>
      </c>
      <c r="AV120" s="15"/>
      <c r="AW120" s="15"/>
      <c r="AX120" s="15">
        <v>4800</v>
      </c>
      <c r="AY120" s="17">
        <f t="shared" si="27"/>
        <v>1.3194062671797691</v>
      </c>
      <c r="AZ120" s="15">
        <v>0</v>
      </c>
      <c r="BA120" s="17">
        <f t="shared" si="28"/>
        <v>0</v>
      </c>
      <c r="BB120" s="15">
        <v>20</v>
      </c>
      <c r="BC120" s="19">
        <v>1</v>
      </c>
    </row>
    <row r="121" spans="1:55" x14ac:dyDescent="0.25">
      <c r="A121" s="14" t="s">
        <v>374</v>
      </c>
      <c r="B121" s="15" t="s">
        <v>371</v>
      </c>
      <c r="C121" s="15" t="s">
        <v>57</v>
      </c>
      <c r="D121" s="15">
        <v>13555</v>
      </c>
      <c r="E121" s="15">
        <v>44041</v>
      </c>
      <c r="F121" s="15">
        <v>244400438</v>
      </c>
      <c r="G121" s="15" t="s">
        <v>375</v>
      </c>
      <c r="H121" s="15">
        <v>44118</v>
      </c>
      <c r="I121" s="15" t="s">
        <v>374</v>
      </c>
      <c r="J121" s="15" t="s">
        <v>376</v>
      </c>
      <c r="K121" s="15">
        <v>1</v>
      </c>
      <c r="L121" s="15">
        <v>5490</v>
      </c>
      <c r="M121" s="15">
        <v>16.5</v>
      </c>
      <c r="N121" s="15">
        <v>30</v>
      </c>
      <c r="O121" s="15">
        <v>4</v>
      </c>
      <c r="P121" s="15">
        <v>1</v>
      </c>
      <c r="Q121" s="15" t="s">
        <v>377</v>
      </c>
      <c r="R121" s="15">
        <v>452</v>
      </c>
      <c r="S121" s="16">
        <f t="shared" si="15"/>
        <v>8.2331511839708563E-2</v>
      </c>
      <c r="T121" s="15">
        <v>10413</v>
      </c>
      <c r="U121" s="15">
        <v>752</v>
      </c>
      <c r="V121" s="15">
        <v>0</v>
      </c>
      <c r="W121" s="15">
        <v>0</v>
      </c>
      <c r="X121" s="15">
        <v>840</v>
      </c>
      <c r="Y121" s="15">
        <v>59</v>
      </c>
      <c r="Z121" s="15">
        <v>0</v>
      </c>
      <c r="AA121" s="15">
        <v>0</v>
      </c>
      <c r="AB121" s="15">
        <f t="shared" si="16"/>
        <v>11253</v>
      </c>
      <c r="AC121" s="17">
        <f t="shared" si="17"/>
        <v>2.0497267759562843</v>
      </c>
      <c r="AD121" s="18">
        <f t="shared" si="18"/>
        <v>24.896017699115045</v>
      </c>
      <c r="AE121" s="15">
        <f t="shared" si="19"/>
        <v>811</v>
      </c>
      <c r="AF121" s="17">
        <f t="shared" si="20"/>
        <v>14.772313296903461</v>
      </c>
      <c r="AG121" s="17">
        <f t="shared" si="21"/>
        <v>13.875462392108508</v>
      </c>
      <c r="AH121" s="17">
        <f t="shared" si="22"/>
        <v>6.937731196054254</v>
      </c>
      <c r="AI121" s="15">
        <v>34</v>
      </c>
      <c r="AJ121" s="15">
        <v>1550</v>
      </c>
      <c r="AK121" s="17">
        <f t="shared" si="23"/>
        <v>28.233151183970858</v>
      </c>
      <c r="AL121" s="15">
        <v>1236</v>
      </c>
      <c r="AM121" s="17">
        <f t="shared" si="24"/>
        <v>22.513661202185791</v>
      </c>
      <c r="AN121" s="15"/>
      <c r="AO121" s="15">
        <v>40334</v>
      </c>
      <c r="AP121" s="17">
        <f t="shared" si="25"/>
        <v>7.3468123861566488</v>
      </c>
      <c r="AQ121" s="17">
        <f t="shared" si="26"/>
        <v>3.5842886341420064</v>
      </c>
      <c r="AR121" s="15"/>
      <c r="AS121" s="15"/>
      <c r="AT121" s="15"/>
      <c r="AU121" s="15">
        <v>0</v>
      </c>
      <c r="AV121" s="15"/>
      <c r="AW121" s="15">
        <v>3832</v>
      </c>
      <c r="AX121" s="15">
        <v>14031</v>
      </c>
      <c r="AY121" s="17">
        <f t="shared" si="27"/>
        <v>2.555737704918033</v>
      </c>
      <c r="AZ121" s="15">
        <v>1.75</v>
      </c>
      <c r="BA121" s="17">
        <f t="shared" si="28"/>
        <v>0.63752276867030966</v>
      </c>
      <c r="BB121" s="15">
        <v>19</v>
      </c>
      <c r="BC121" s="19"/>
    </row>
    <row r="122" spans="1:55" x14ac:dyDescent="0.25">
      <c r="A122" s="14" t="s">
        <v>378</v>
      </c>
      <c r="B122" s="15" t="s">
        <v>371</v>
      </c>
      <c r="C122" s="15" t="s">
        <v>57</v>
      </c>
      <c r="D122" s="15">
        <v>1870</v>
      </c>
      <c r="E122" s="15">
        <v>44083</v>
      </c>
      <c r="F122" s="15">
        <v>244400438</v>
      </c>
      <c r="G122" s="15" t="s">
        <v>379</v>
      </c>
      <c r="H122" s="15">
        <v>44310</v>
      </c>
      <c r="I122" s="15" t="s">
        <v>378</v>
      </c>
      <c r="J122" s="15" t="s">
        <v>380</v>
      </c>
      <c r="K122" s="15">
        <v>1</v>
      </c>
      <c r="L122" s="15">
        <v>2401</v>
      </c>
      <c r="M122" s="15">
        <v>7.5</v>
      </c>
      <c r="N122" s="15">
        <v>30</v>
      </c>
      <c r="O122" s="15">
        <v>1</v>
      </c>
      <c r="P122" s="15">
        <v>1</v>
      </c>
      <c r="Q122" s="15" t="s">
        <v>381</v>
      </c>
      <c r="R122" s="15">
        <v>125</v>
      </c>
      <c r="S122" s="16">
        <f t="shared" si="15"/>
        <v>5.2061640982923783E-2</v>
      </c>
      <c r="T122" s="15">
        <v>2811</v>
      </c>
      <c r="U122" s="15">
        <v>541</v>
      </c>
      <c r="V122" s="15">
        <v>0</v>
      </c>
      <c r="W122" s="15">
        <v>0</v>
      </c>
      <c r="X122" s="15">
        <v>0</v>
      </c>
      <c r="Y122" s="15">
        <v>0</v>
      </c>
      <c r="Z122" s="15">
        <v>0</v>
      </c>
      <c r="AA122" s="15">
        <v>0</v>
      </c>
      <c r="AB122" s="15">
        <f t="shared" si="16"/>
        <v>2811</v>
      </c>
      <c r="AC122" s="17">
        <f t="shared" si="17"/>
        <v>1.17076218242399</v>
      </c>
      <c r="AD122" s="18">
        <f t="shared" si="18"/>
        <v>22.488</v>
      </c>
      <c r="AE122" s="15">
        <f t="shared" si="19"/>
        <v>541</v>
      </c>
      <c r="AF122" s="17">
        <f t="shared" si="20"/>
        <v>22.532278217409413</v>
      </c>
      <c r="AG122" s="17">
        <f t="shared" si="21"/>
        <v>5.1959334565619226</v>
      </c>
      <c r="AH122" s="17">
        <f t="shared" si="22"/>
        <v>2.5979667282809613</v>
      </c>
      <c r="AI122" s="15">
        <v>26</v>
      </c>
      <c r="AJ122" s="15">
        <v>274</v>
      </c>
      <c r="AK122" s="17">
        <f t="shared" si="23"/>
        <v>11.411911703456893</v>
      </c>
      <c r="AL122" s="15">
        <v>181</v>
      </c>
      <c r="AM122" s="17">
        <f t="shared" si="24"/>
        <v>7.538525614327364</v>
      </c>
      <c r="AN122" s="15"/>
      <c r="AO122" s="15">
        <v>4438</v>
      </c>
      <c r="AP122" s="17">
        <f t="shared" si="25"/>
        <v>1.8483965014577259</v>
      </c>
      <c r="AQ122" s="17">
        <f t="shared" si="26"/>
        <v>1.5787975809320527</v>
      </c>
      <c r="AR122" s="15"/>
      <c r="AS122" s="15"/>
      <c r="AT122" s="15"/>
      <c r="AU122" s="15">
        <v>0</v>
      </c>
      <c r="AV122" s="15"/>
      <c r="AW122" s="15">
        <v>2914</v>
      </c>
      <c r="AX122" s="15">
        <v>5193</v>
      </c>
      <c r="AY122" s="17">
        <f t="shared" si="27"/>
        <v>2.1628488129945858</v>
      </c>
      <c r="AZ122" s="15">
        <v>0.4</v>
      </c>
      <c r="BA122" s="17">
        <f t="shared" si="28"/>
        <v>0.33319450229071218</v>
      </c>
      <c r="BB122" s="15">
        <v>9</v>
      </c>
      <c r="BC122" s="19"/>
    </row>
    <row r="123" spans="1:55" x14ac:dyDescent="0.25">
      <c r="A123" s="14" t="s">
        <v>382</v>
      </c>
      <c r="B123" s="15" t="s">
        <v>371</v>
      </c>
      <c r="C123" s="15" t="s">
        <v>57</v>
      </c>
      <c r="D123" s="15">
        <v>13556</v>
      </c>
      <c r="E123" s="15">
        <v>44014</v>
      </c>
      <c r="F123" s="15">
        <v>244400438</v>
      </c>
      <c r="G123" s="15" t="s">
        <v>383</v>
      </c>
      <c r="H123" s="15">
        <v>44140</v>
      </c>
      <c r="I123" s="15" t="s">
        <v>382</v>
      </c>
      <c r="J123" s="15" t="s">
        <v>384</v>
      </c>
      <c r="K123" s="15">
        <v>1</v>
      </c>
      <c r="L123" s="15">
        <v>3718</v>
      </c>
      <c r="M123" s="15">
        <v>12.5</v>
      </c>
      <c r="N123" s="15">
        <v>13</v>
      </c>
      <c r="O123" s="15">
        <v>1</v>
      </c>
      <c r="P123" s="15">
        <v>0</v>
      </c>
      <c r="Q123" s="15" t="s">
        <v>385</v>
      </c>
      <c r="R123" s="15">
        <v>122</v>
      </c>
      <c r="S123" s="16">
        <f t="shared" si="15"/>
        <v>3.28133405056482E-2</v>
      </c>
      <c r="T123" s="15">
        <v>6139</v>
      </c>
      <c r="U123" s="15">
        <v>603</v>
      </c>
      <c r="V123" s="15">
        <v>21</v>
      </c>
      <c r="W123" s="15">
        <v>1</v>
      </c>
      <c r="X123" s="15">
        <v>0</v>
      </c>
      <c r="Y123" s="15">
        <v>0</v>
      </c>
      <c r="Z123" s="15">
        <v>0</v>
      </c>
      <c r="AA123" s="15">
        <v>0</v>
      </c>
      <c r="AB123" s="15">
        <f t="shared" si="16"/>
        <v>6160</v>
      </c>
      <c r="AC123" s="17">
        <f t="shared" si="17"/>
        <v>1.6568047337278107</v>
      </c>
      <c r="AD123" s="18">
        <f t="shared" si="18"/>
        <v>50.491803278688522</v>
      </c>
      <c r="AE123" s="15">
        <f t="shared" si="19"/>
        <v>604</v>
      </c>
      <c r="AF123" s="17">
        <f t="shared" si="20"/>
        <v>16.245293168370093</v>
      </c>
      <c r="AG123" s="17">
        <f t="shared" si="21"/>
        <v>10.198675496688741</v>
      </c>
      <c r="AH123" s="17">
        <f t="shared" si="22"/>
        <v>5.0993377483443707</v>
      </c>
      <c r="AI123" s="15">
        <v>35</v>
      </c>
      <c r="AJ123" s="15">
        <v>1013</v>
      </c>
      <c r="AK123" s="17">
        <f t="shared" si="23"/>
        <v>27.24583109198494</v>
      </c>
      <c r="AL123" s="15">
        <v>669</v>
      </c>
      <c r="AM123" s="17">
        <f t="shared" si="24"/>
        <v>17.99354491662184</v>
      </c>
      <c r="AN123" s="15">
        <v>4400</v>
      </c>
      <c r="AO123" s="15">
        <v>18652</v>
      </c>
      <c r="AP123" s="17">
        <f t="shared" si="25"/>
        <v>5.016675632060247</v>
      </c>
      <c r="AQ123" s="17">
        <f t="shared" si="26"/>
        <v>3.0279220779220779</v>
      </c>
      <c r="AR123" s="15">
        <v>1735</v>
      </c>
      <c r="AS123" s="15"/>
      <c r="AT123" s="15">
        <v>0</v>
      </c>
      <c r="AU123" s="15">
        <v>0</v>
      </c>
      <c r="AV123" s="15"/>
      <c r="AW123" s="15">
        <v>2141</v>
      </c>
      <c r="AX123" s="15">
        <v>9328</v>
      </c>
      <c r="AY123" s="17">
        <f t="shared" si="27"/>
        <v>2.5088757396449703</v>
      </c>
      <c r="AZ123" s="15">
        <v>1</v>
      </c>
      <c r="BA123" s="17">
        <f t="shared" si="28"/>
        <v>0.53792361484669182</v>
      </c>
      <c r="BB123" s="15">
        <v>13</v>
      </c>
      <c r="BC123" s="19"/>
    </row>
    <row r="124" spans="1:55" x14ac:dyDescent="0.25">
      <c r="A124" s="14" t="s">
        <v>386</v>
      </c>
      <c r="B124" s="15" t="s">
        <v>371</v>
      </c>
      <c r="C124" s="15" t="s">
        <v>57</v>
      </c>
      <c r="D124" s="15">
        <v>1876</v>
      </c>
      <c r="E124" s="15">
        <v>44102</v>
      </c>
      <c r="F124" s="15">
        <v>244400438</v>
      </c>
      <c r="G124" s="15" t="s">
        <v>111</v>
      </c>
      <c r="H124" s="15">
        <v>44140</v>
      </c>
      <c r="I124" s="15" t="s">
        <v>386</v>
      </c>
      <c r="J124" s="15" t="s">
        <v>387</v>
      </c>
      <c r="K124" s="15">
        <v>1</v>
      </c>
      <c r="L124" s="15">
        <v>3097</v>
      </c>
      <c r="M124" s="15">
        <v>9.5</v>
      </c>
      <c r="N124" s="15">
        <v>20</v>
      </c>
      <c r="O124" s="15">
        <v>1</v>
      </c>
      <c r="P124" s="15">
        <v>0</v>
      </c>
      <c r="Q124" s="15" t="s">
        <v>388</v>
      </c>
      <c r="R124" s="15">
        <v>156</v>
      </c>
      <c r="S124" s="16">
        <f t="shared" si="15"/>
        <v>5.037132709073297E-2</v>
      </c>
      <c r="T124" s="15">
        <v>7247</v>
      </c>
      <c r="U124" s="15">
        <v>778</v>
      </c>
      <c r="V124" s="15">
        <v>0</v>
      </c>
      <c r="W124" s="15">
        <v>0</v>
      </c>
      <c r="X124" s="15">
        <v>0</v>
      </c>
      <c r="Y124" s="15">
        <v>0</v>
      </c>
      <c r="Z124" s="15">
        <v>0</v>
      </c>
      <c r="AA124" s="15">
        <v>0</v>
      </c>
      <c r="AB124" s="15">
        <f t="shared" si="16"/>
        <v>7247</v>
      </c>
      <c r="AC124" s="17">
        <f t="shared" si="17"/>
        <v>2.3400064578624473</v>
      </c>
      <c r="AD124" s="18">
        <f t="shared" si="18"/>
        <v>46.455128205128204</v>
      </c>
      <c r="AE124" s="15">
        <f t="shared" si="19"/>
        <v>778</v>
      </c>
      <c r="AF124" s="17">
        <f t="shared" si="20"/>
        <v>25.121084920891185</v>
      </c>
      <c r="AG124" s="17">
        <f t="shared" si="21"/>
        <v>9.3149100257069417</v>
      </c>
      <c r="AH124" s="17">
        <f t="shared" si="22"/>
        <v>4.6574550128534709</v>
      </c>
      <c r="AI124" s="15">
        <v>22</v>
      </c>
      <c r="AJ124" s="15">
        <v>815</v>
      </c>
      <c r="AK124" s="17">
        <f t="shared" si="23"/>
        <v>26.315789473684209</v>
      </c>
      <c r="AL124" s="15">
        <v>643</v>
      </c>
      <c r="AM124" s="17">
        <f t="shared" si="24"/>
        <v>20.762027768808526</v>
      </c>
      <c r="AN124" s="15">
        <v>4124</v>
      </c>
      <c r="AO124" s="15">
        <v>17773</v>
      </c>
      <c r="AP124" s="17">
        <f t="shared" si="25"/>
        <v>5.7387794639974166</v>
      </c>
      <c r="AQ124" s="17">
        <f t="shared" si="26"/>
        <v>2.4524630881744169</v>
      </c>
      <c r="AR124" s="15">
        <v>2154</v>
      </c>
      <c r="AS124" s="15"/>
      <c r="AT124" s="15">
        <v>0</v>
      </c>
      <c r="AU124" s="15">
        <v>0</v>
      </c>
      <c r="AV124" s="15"/>
      <c r="AW124" s="15">
        <v>1503</v>
      </c>
      <c r="AX124" s="15">
        <v>6986</v>
      </c>
      <c r="AY124" s="17">
        <f t="shared" si="27"/>
        <v>2.255731352922183</v>
      </c>
      <c r="AZ124" s="15">
        <v>1.1000000000000001</v>
      </c>
      <c r="BA124" s="17">
        <f t="shared" si="28"/>
        <v>0.71036486922828546</v>
      </c>
      <c r="BB124" s="15">
        <v>11</v>
      </c>
      <c r="BC124" s="19"/>
    </row>
    <row r="125" spans="1:55" x14ac:dyDescent="0.25">
      <c r="A125" s="14" t="s">
        <v>389</v>
      </c>
      <c r="B125" s="15" t="s">
        <v>371</v>
      </c>
      <c r="C125" s="15" t="s">
        <v>57</v>
      </c>
      <c r="D125" s="15">
        <v>13647</v>
      </c>
      <c r="E125" s="15">
        <v>44130</v>
      </c>
      <c r="F125" s="15">
        <v>244400438</v>
      </c>
      <c r="G125" s="15" t="s">
        <v>390</v>
      </c>
      <c r="H125" s="15">
        <v>44860</v>
      </c>
      <c r="I125" s="15" t="s">
        <v>389</v>
      </c>
      <c r="J125" s="15" t="s">
        <v>391</v>
      </c>
      <c r="K125" s="15">
        <v>1</v>
      </c>
      <c r="L125" s="15">
        <v>5877</v>
      </c>
      <c r="M125" s="15">
        <v>17</v>
      </c>
      <c r="N125" s="15">
        <v>40</v>
      </c>
      <c r="O125" s="15">
        <v>4</v>
      </c>
      <c r="P125" s="15">
        <v>1</v>
      </c>
      <c r="Q125" s="15" t="s">
        <v>138</v>
      </c>
      <c r="R125" s="15">
        <v>489</v>
      </c>
      <c r="S125" s="16">
        <f t="shared" si="15"/>
        <v>8.320571720265442E-2</v>
      </c>
      <c r="T125" s="15">
        <v>12676</v>
      </c>
      <c r="U125" s="15">
        <v>954</v>
      </c>
      <c r="V125" s="15">
        <v>189</v>
      </c>
      <c r="W125" s="15">
        <v>9</v>
      </c>
      <c r="X125" s="15">
        <v>449</v>
      </c>
      <c r="Y125" s="15">
        <v>44</v>
      </c>
      <c r="Z125" s="15">
        <v>0</v>
      </c>
      <c r="AA125" s="15">
        <v>0</v>
      </c>
      <c r="AB125" s="15">
        <f t="shared" si="16"/>
        <v>13314</v>
      </c>
      <c r="AC125" s="17">
        <f t="shared" si="17"/>
        <v>2.2654415518121489</v>
      </c>
      <c r="AD125" s="18">
        <f t="shared" si="18"/>
        <v>27.226993865030675</v>
      </c>
      <c r="AE125" s="15">
        <f t="shared" si="19"/>
        <v>1007</v>
      </c>
      <c r="AF125" s="17">
        <f t="shared" si="20"/>
        <v>17.134592479156034</v>
      </c>
      <c r="AG125" s="17">
        <f t="shared" si="21"/>
        <v>13.221449851042701</v>
      </c>
      <c r="AH125" s="17">
        <f t="shared" si="22"/>
        <v>6.6107249255213505</v>
      </c>
      <c r="AI125" s="15">
        <v>40</v>
      </c>
      <c r="AJ125" s="15">
        <v>1148</v>
      </c>
      <c r="AK125" s="17">
        <f t="shared" si="23"/>
        <v>19.533775735919686</v>
      </c>
      <c r="AL125" s="15">
        <v>938</v>
      </c>
      <c r="AM125" s="17">
        <f t="shared" si="24"/>
        <v>15.960524076909987</v>
      </c>
      <c r="AN125" s="15">
        <v>6753</v>
      </c>
      <c r="AO125" s="15">
        <v>28054</v>
      </c>
      <c r="AP125" s="17">
        <f t="shared" si="25"/>
        <v>4.7735239067551474</v>
      </c>
      <c r="AQ125" s="17">
        <f t="shared" si="26"/>
        <v>2.1071053026888991</v>
      </c>
      <c r="AR125" s="15">
        <v>2397</v>
      </c>
      <c r="AS125" s="15"/>
      <c r="AT125" s="15">
        <v>662</v>
      </c>
      <c r="AU125" s="15">
        <v>0</v>
      </c>
      <c r="AV125" s="15"/>
      <c r="AW125" s="15">
        <v>5135</v>
      </c>
      <c r="AX125" s="15">
        <v>20535</v>
      </c>
      <c r="AY125" s="17">
        <f t="shared" si="27"/>
        <v>3.4941296579887697</v>
      </c>
      <c r="AZ125" s="15">
        <v>2</v>
      </c>
      <c r="BA125" s="17">
        <f t="shared" si="28"/>
        <v>0.68061936362089503</v>
      </c>
      <c r="BB125" s="15">
        <v>15</v>
      </c>
      <c r="BC125" s="19"/>
    </row>
    <row r="126" spans="1:55" x14ac:dyDescent="0.25">
      <c r="A126" s="14" t="s">
        <v>392</v>
      </c>
      <c r="B126" s="15" t="s">
        <v>371</v>
      </c>
      <c r="C126" s="15" t="s">
        <v>57</v>
      </c>
      <c r="D126" s="15">
        <v>13877</v>
      </c>
      <c r="E126" s="15">
        <v>44155</v>
      </c>
      <c r="F126" s="15">
        <v>244400438</v>
      </c>
      <c r="G126" s="15" t="s">
        <v>393</v>
      </c>
      <c r="H126" s="15">
        <v>44310</v>
      </c>
      <c r="I126" s="15" t="s">
        <v>392</v>
      </c>
      <c r="J126" s="15" t="s">
        <v>394</v>
      </c>
      <c r="K126" s="15">
        <v>1</v>
      </c>
      <c r="L126" s="15">
        <v>3333</v>
      </c>
      <c r="M126" s="15">
        <v>6</v>
      </c>
      <c r="N126" s="15">
        <v>20</v>
      </c>
      <c r="O126" s="15">
        <v>1</v>
      </c>
      <c r="P126" s="15">
        <v>0</v>
      </c>
      <c r="Q126" s="15" t="s">
        <v>395</v>
      </c>
      <c r="R126" s="15">
        <v>223</v>
      </c>
      <c r="S126" s="16">
        <f t="shared" si="15"/>
        <v>6.6906690669066904E-2</v>
      </c>
      <c r="T126" s="15">
        <v>4982</v>
      </c>
      <c r="U126" s="15">
        <v>0</v>
      </c>
      <c r="V126" s="15">
        <v>10</v>
      </c>
      <c r="W126" s="15"/>
      <c r="X126" s="15">
        <v>0</v>
      </c>
      <c r="Y126" s="15"/>
      <c r="Z126" s="15">
        <v>0</v>
      </c>
      <c r="AA126" s="15">
        <v>0</v>
      </c>
      <c r="AB126" s="15">
        <f t="shared" si="16"/>
        <v>4992</v>
      </c>
      <c r="AC126" s="17">
        <f t="shared" si="17"/>
        <v>1.4977497749774977</v>
      </c>
      <c r="AD126" s="18">
        <f t="shared" si="18"/>
        <v>22.385650224215247</v>
      </c>
      <c r="AE126" s="15">
        <f t="shared" si="19"/>
        <v>0</v>
      </c>
      <c r="AF126" s="17">
        <f t="shared" si="20"/>
        <v>0</v>
      </c>
      <c r="AG126" s="17" t="e">
        <f t="shared" si="21"/>
        <v>#DIV/0!</v>
      </c>
      <c r="AH126" s="17" t="e">
        <f t="shared" si="22"/>
        <v>#DIV/0!</v>
      </c>
      <c r="AI126" s="15">
        <v>8</v>
      </c>
      <c r="AJ126" s="15"/>
      <c r="AK126" s="17">
        <f t="shared" si="23"/>
        <v>0</v>
      </c>
      <c r="AL126" s="15">
        <v>187</v>
      </c>
      <c r="AM126" s="17">
        <f t="shared" si="24"/>
        <v>5.6105610561056105</v>
      </c>
      <c r="AN126" s="15"/>
      <c r="AO126" s="15">
        <v>6552</v>
      </c>
      <c r="AP126" s="17">
        <f t="shared" si="25"/>
        <v>1.9657965796579657</v>
      </c>
      <c r="AQ126" s="17">
        <f t="shared" si="26"/>
        <v>1.3125</v>
      </c>
      <c r="AR126" s="15">
        <v>1200</v>
      </c>
      <c r="AS126" s="15">
        <v>7</v>
      </c>
      <c r="AT126" s="15">
        <v>0</v>
      </c>
      <c r="AU126" s="15">
        <v>1</v>
      </c>
      <c r="AV126" s="15"/>
      <c r="AW126" s="15">
        <v>522</v>
      </c>
      <c r="AX126" s="15">
        <v>1427</v>
      </c>
      <c r="AY126" s="17">
        <f t="shared" si="27"/>
        <v>0.42814281428142814</v>
      </c>
      <c r="AZ126" s="15">
        <v>0.3</v>
      </c>
      <c r="BA126" s="17">
        <f t="shared" si="28"/>
        <v>0.18001800180018002</v>
      </c>
      <c r="BB126" s="15">
        <v>33</v>
      </c>
      <c r="BC126" s="19">
        <v>0</v>
      </c>
    </row>
    <row r="127" spans="1:55" x14ac:dyDescent="0.25">
      <c r="A127" s="14" t="s">
        <v>396</v>
      </c>
      <c r="B127" s="15" t="s">
        <v>371</v>
      </c>
      <c r="C127" s="15" t="s">
        <v>57</v>
      </c>
      <c r="D127" s="15">
        <v>13881</v>
      </c>
      <c r="E127" s="15">
        <v>44174</v>
      </c>
      <c r="F127" s="15">
        <v>244400438</v>
      </c>
      <c r="G127" s="15" t="s">
        <v>397</v>
      </c>
      <c r="H127" s="15">
        <v>44310</v>
      </c>
      <c r="I127" s="15" t="s">
        <v>396</v>
      </c>
      <c r="J127" s="15">
        <v>0</v>
      </c>
      <c r="K127" s="15">
        <v>1</v>
      </c>
      <c r="L127" s="15">
        <v>2128</v>
      </c>
      <c r="M127" s="15">
        <v>9.5</v>
      </c>
      <c r="N127" s="15">
        <v>7</v>
      </c>
      <c r="O127" s="15">
        <v>0</v>
      </c>
      <c r="P127" s="15">
        <v>0</v>
      </c>
      <c r="Q127" s="15" t="s">
        <v>398</v>
      </c>
      <c r="R127" s="15">
        <v>85</v>
      </c>
      <c r="S127" s="16">
        <f t="shared" si="15"/>
        <v>3.9943609022556392E-2</v>
      </c>
      <c r="T127" s="15">
        <v>4553</v>
      </c>
      <c r="U127" s="15">
        <v>505</v>
      </c>
      <c r="V127" s="15">
        <v>134</v>
      </c>
      <c r="W127" s="15">
        <v>0</v>
      </c>
      <c r="X127" s="15">
        <v>0</v>
      </c>
      <c r="Y127" s="15">
        <v>0</v>
      </c>
      <c r="Z127" s="15">
        <v>0</v>
      </c>
      <c r="AA127" s="15">
        <v>0</v>
      </c>
      <c r="AB127" s="15">
        <f t="shared" si="16"/>
        <v>4687</v>
      </c>
      <c r="AC127" s="17">
        <f t="shared" si="17"/>
        <v>2.2025375939849625</v>
      </c>
      <c r="AD127" s="18">
        <f t="shared" si="18"/>
        <v>55.141176470588235</v>
      </c>
      <c r="AE127" s="15">
        <f t="shared" si="19"/>
        <v>505</v>
      </c>
      <c r="AF127" s="17">
        <f t="shared" si="20"/>
        <v>23.731203007518797</v>
      </c>
      <c r="AG127" s="17">
        <f t="shared" si="21"/>
        <v>9.2811881188118814</v>
      </c>
      <c r="AH127" s="17">
        <f t="shared" si="22"/>
        <v>4.6405940594059407</v>
      </c>
      <c r="AI127" s="15">
        <v>11</v>
      </c>
      <c r="AJ127" s="15"/>
      <c r="AK127" s="17">
        <f t="shared" si="23"/>
        <v>0</v>
      </c>
      <c r="AL127" s="15">
        <v>139</v>
      </c>
      <c r="AM127" s="17">
        <f t="shared" si="24"/>
        <v>6.5319548872180455</v>
      </c>
      <c r="AN127" s="15"/>
      <c r="AO127" s="15">
        <v>9165</v>
      </c>
      <c r="AP127" s="17">
        <f t="shared" si="25"/>
        <v>4.3068609022556394</v>
      </c>
      <c r="AQ127" s="17">
        <f t="shared" si="26"/>
        <v>1.955408576914871</v>
      </c>
      <c r="AR127" s="15">
        <v>1382</v>
      </c>
      <c r="AS127" s="15">
        <v>17</v>
      </c>
      <c r="AT127" s="15">
        <v>0</v>
      </c>
      <c r="AU127" s="15">
        <v>0</v>
      </c>
      <c r="AV127" s="15"/>
      <c r="AW127" s="15">
        <v>1380</v>
      </c>
      <c r="AX127" s="15">
        <v>5799</v>
      </c>
      <c r="AY127" s="17">
        <f t="shared" si="27"/>
        <v>2.7250939849624061</v>
      </c>
      <c r="AZ127" s="15">
        <v>1.2</v>
      </c>
      <c r="BA127" s="17">
        <f t="shared" si="28"/>
        <v>1.1278195488721805</v>
      </c>
      <c r="BB127" s="15">
        <v>23</v>
      </c>
      <c r="BC127" s="19">
        <v>0</v>
      </c>
    </row>
    <row r="128" spans="1:55" x14ac:dyDescent="0.25">
      <c r="A128" s="14" t="s">
        <v>399</v>
      </c>
      <c r="B128" s="15" t="s">
        <v>371</v>
      </c>
      <c r="C128" s="15" t="s">
        <v>57</v>
      </c>
      <c r="D128" s="15">
        <v>1901</v>
      </c>
      <c r="E128" s="15">
        <v>44188</v>
      </c>
      <c r="F128" s="15">
        <v>244400438</v>
      </c>
      <c r="G128" s="15" t="s">
        <v>366</v>
      </c>
      <c r="H128" s="15">
        <v>44310</v>
      </c>
      <c r="I128" s="15" t="s">
        <v>399</v>
      </c>
      <c r="J128" s="15" t="s">
        <v>400</v>
      </c>
      <c r="K128" s="15">
        <v>1</v>
      </c>
      <c r="L128" s="15">
        <v>8851</v>
      </c>
      <c r="M128" s="15">
        <v>24.5</v>
      </c>
      <c r="N128" s="15">
        <v>38</v>
      </c>
      <c r="O128" s="15">
        <v>2</v>
      </c>
      <c r="P128" s="15">
        <v>1</v>
      </c>
      <c r="Q128" s="15" t="s">
        <v>401</v>
      </c>
      <c r="R128" s="15">
        <v>450</v>
      </c>
      <c r="S128" s="16">
        <f t="shared" si="15"/>
        <v>5.0841712800813468E-2</v>
      </c>
      <c r="T128" s="15">
        <v>17667</v>
      </c>
      <c r="U128" s="15">
        <v>1337</v>
      </c>
      <c r="V128" s="15">
        <v>175</v>
      </c>
      <c r="W128" s="15">
        <v>9</v>
      </c>
      <c r="X128" s="15">
        <v>0</v>
      </c>
      <c r="Y128" s="15">
        <v>0</v>
      </c>
      <c r="Z128" s="15">
        <v>0</v>
      </c>
      <c r="AA128" s="15">
        <v>0</v>
      </c>
      <c r="AB128" s="15">
        <f t="shared" si="16"/>
        <v>17842</v>
      </c>
      <c r="AC128" s="17">
        <f t="shared" si="17"/>
        <v>2.0158174217602531</v>
      </c>
      <c r="AD128" s="18">
        <f t="shared" si="18"/>
        <v>39.648888888888891</v>
      </c>
      <c r="AE128" s="15">
        <f t="shared" si="19"/>
        <v>1346</v>
      </c>
      <c r="AF128" s="17">
        <f t="shared" si="20"/>
        <v>15.207321206643318</v>
      </c>
      <c r="AG128" s="17">
        <f t="shared" si="21"/>
        <v>13.255572065378901</v>
      </c>
      <c r="AH128" s="17">
        <f t="shared" si="22"/>
        <v>6.6277860326894507</v>
      </c>
      <c r="AI128" s="15">
        <v>60</v>
      </c>
      <c r="AJ128" s="15">
        <v>1880</v>
      </c>
      <c r="AK128" s="17">
        <f t="shared" si="23"/>
        <v>21.240537792339847</v>
      </c>
      <c r="AL128" s="15">
        <v>1590</v>
      </c>
      <c r="AM128" s="17">
        <f t="shared" si="24"/>
        <v>17.964071856287426</v>
      </c>
      <c r="AN128" s="15"/>
      <c r="AO128" s="15">
        <v>65241</v>
      </c>
      <c r="AP128" s="17">
        <f t="shared" si="25"/>
        <v>7.3710315218619362</v>
      </c>
      <c r="AQ128" s="17">
        <f t="shared" si="26"/>
        <v>3.6565967940813811</v>
      </c>
      <c r="AR128" s="15">
        <v>136</v>
      </c>
      <c r="AS128" s="15"/>
      <c r="AT128" s="15">
        <v>0</v>
      </c>
      <c r="AU128" s="15">
        <v>0</v>
      </c>
      <c r="AV128" s="15"/>
      <c r="AW128" s="15">
        <v>21800</v>
      </c>
      <c r="AX128" s="15">
        <v>16500</v>
      </c>
      <c r="AY128" s="17">
        <f t="shared" si="27"/>
        <v>1.8641961360298271</v>
      </c>
      <c r="AZ128" s="15">
        <v>3.0999999999999996</v>
      </c>
      <c r="BA128" s="17">
        <f t="shared" si="28"/>
        <v>0.70048582081120769</v>
      </c>
      <c r="BB128" s="15">
        <v>20</v>
      </c>
      <c r="BC128" s="19"/>
    </row>
    <row r="129" spans="1:55" x14ac:dyDescent="0.25">
      <c r="A129" s="14" t="s">
        <v>402</v>
      </c>
      <c r="B129" s="15" t="s">
        <v>403</v>
      </c>
      <c r="C129" s="15" t="s">
        <v>57</v>
      </c>
      <c r="D129" s="15">
        <v>1847</v>
      </c>
      <c r="E129" s="15">
        <v>44009</v>
      </c>
      <c r="F129" s="15">
        <v>244400404</v>
      </c>
      <c r="G129" s="15" t="s">
        <v>68</v>
      </c>
      <c r="H129" s="15">
        <v>44115</v>
      </c>
      <c r="I129" s="15" t="s">
        <v>402</v>
      </c>
      <c r="J129" s="15" t="s">
        <v>404</v>
      </c>
      <c r="K129" s="15">
        <v>1</v>
      </c>
      <c r="L129" s="15">
        <v>8867</v>
      </c>
      <c r="M129" s="15">
        <v>18.5</v>
      </c>
      <c r="N129" s="15">
        <v>57</v>
      </c>
      <c r="O129" s="15">
        <v>4</v>
      </c>
      <c r="P129" s="15">
        <v>0</v>
      </c>
      <c r="Q129" s="15" t="s">
        <v>405</v>
      </c>
      <c r="R129" s="15">
        <v>690</v>
      </c>
      <c r="S129" s="16">
        <f t="shared" si="15"/>
        <v>7.7816623435209203E-2</v>
      </c>
      <c r="T129" s="15">
        <v>42175</v>
      </c>
      <c r="U129" s="15">
        <v>1020</v>
      </c>
      <c r="V129" s="15">
        <v>40</v>
      </c>
      <c r="W129" s="15">
        <v>0</v>
      </c>
      <c r="X129" s="15">
        <v>3969</v>
      </c>
      <c r="Y129" s="15">
        <v>247</v>
      </c>
      <c r="Z129" s="15">
        <v>0</v>
      </c>
      <c r="AA129" s="15">
        <v>0</v>
      </c>
      <c r="AB129" s="15">
        <f t="shared" si="16"/>
        <v>46184</v>
      </c>
      <c r="AC129" s="17">
        <f t="shared" si="17"/>
        <v>5.2085259952633356</v>
      </c>
      <c r="AD129" s="18">
        <f t="shared" si="18"/>
        <v>66.933333333333337</v>
      </c>
      <c r="AE129" s="15">
        <f t="shared" si="19"/>
        <v>1267</v>
      </c>
      <c r="AF129" s="17">
        <f t="shared" si="20"/>
        <v>14.288936506146385</v>
      </c>
      <c r="AG129" s="17">
        <f t="shared" si="21"/>
        <v>36.45146014206788</v>
      </c>
      <c r="AH129" s="17">
        <f t="shared" si="22"/>
        <v>18.22573007103394</v>
      </c>
      <c r="AI129" s="15">
        <v>51</v>
      </c>
      <c r="AJ129" s="15">
        <v>2069</v>
      </c>
      <c r="AK129" s="17">
        <f t="shared" si="23"/>
        <v>23.333709259050412</v>
      </c>
      <c r="AL129" s="15">
        <v>1789</v>
      </c>
      <c r="AM129" s="17">
        <f t="shared" si="24"/>
        <v>20.175933235592648</v>
      </c>
      <c r="AN129" s="15"/>
      <c r="AO129" s="15">
        <v>84784</v>
      </c>
      <c r="AP129" s="17">
        <f t="shared" si="25"/>
        <v>9.5617457990301116</v>
      </c>
      <c r="AQ129" s="17">
        <f t="shared" si="26"/>
        <v>1.8357872856400486</v>
      </c>
      <c r="AR129" s="15">
        <v>0</v>
      </c>
      <c r="AS129" s="15"/>
      <c r="AT129" s="15">
        <v>0</v>
      </c>
      <c r="AU129" s="15">
        <v>0</v>
      </c>
      <c r="AV129" s="15"/>
      <c r="AW129" s="15">
        <v>6300</v>
      </c>
      <c r="AX129" s="15">
        <v>25300</v>
      </c>
      <c r="AY129" s="17">
        <f t="shared" si="27"/>
        <v>2.8532761926243375</v>
      </c>
      <c r="AZ129" s="15">
        <v>4</v>
      </c>
      <c r="BA129" s="17">
        <f t="shared" si="28"/>
        <v>0.90222172098793274</v>
      </c>
      <c r="BB129" s="15">
        <v>0</v>
      </c>
      <c r="BC129" s="19"/>
    </row>
    <row r="130" spans="1:55" ht="15.75" thickBot="1" x14ac:dyDescent="0.3">
      <c r="A130" s="21" t="s">
        <v>406</v>
      </c>
      <c r="B130" s="22" t="s">
        <v>403</v>
      </c>
      <c r="C130" s="22" t="s">
        <v>57</v>
      </c>
      <c r="D130" s="22">
        <v>1851</v>
      </c>
      <c r="E130" s="22">
        <v>44018</v>
      </c>
      <c r="F130" s="22">
        <v>244400404</v>
      </c>
      <c r="G130" s="22" t="s">
        <v>118</v>
      </c>
      <c r="H130" s="22">
        <v>44830</v>
      </c>
      <c r="I130" s="22" t="s">
        <v>406</v>
      </c>
      <c r="J130" s="22" t="s">
        <v>407</v>
      </c>
      <c r="K130" s="22">
        <v>1</v>
      </c>
      <c r="L130" s="22">
        <v>7620</v>
      </c>
      <c r="M130" s="22">
        <v>20</v>
      </c>
      <c r="N130" s="22">
        <v>30</v>
      </c>
      <c r="O130" s="22">
        <v>6</v>
      </c>
      <c r="P130" s="22">
        <v>1</v>
      </c>
      <c r="Q130" s="22" t="s">
        <v>408</v>
      </c>
      <c r="R130" s="22">
        <v>420</v>
      </c>
      <c r="S130" s="23">
        <f t="shared" si="15"/>
        <v>5.5118110236220472E-2</v>
      </c>
      <c r="T130" s="22">
        <v>20707</v>
      </c>
      <c r="U130" s="22">
        <v>1385</v>
      </c>
      <c r="V130" s="22">
        <v>181</v>
      </c>
      <c r="W130" s="22">
        <v>9</v>
      </c>
      <c r="X130" s="22">
        <v>854</v>
      </c>
      <c r="Y130" s="22">
        <v>57</v>
      </c>
      <c r="Z130" s="22">
        <v>0</v>
      </c>
      <c r="AA130" s="22">
        <v>0</v>
      </c>
      <c r="AB130" s="22">
        <f t="shared" si="16"/>
        <v>21742</v>
      </c>
      <c r="AC130" s="24">
        <f t="shared" si="17"/>
        <v>2.8532808398950129</v>
      </c>
      <c r="AD130" s="25">
        <f t="shared" si="18"/>
        <v>51.766666666666666</v>
      </c>
      <c r="AE130" s="22">
        <f t="shared" si="19"/>
        <v>1451</v>
      </c>
      <c r="AF130" s="24">
        <f t="shared" si="20"/>
        <v>19.041994750656169</v>
      </c>
      <c r="AG130" s="24">
        <f t="shared" si="21"/>
        <v>14.984148862853205</v>
      </c>
      <c r="AH130" s="24">
        <f t="shared" si="22"/>
        <v>7.4920744314266026</v>
      </c>
      <c r="AI130" s="22">
        <v>86</v>
      </c>
      <c r="AJ130" s="22">
        <v>1424</v>
      </c>
      <c r="AK130" s="24">
        <f t="shared" si="23"/>
        <v>18.687664041994751</v>
      </c>
      <c r="AL130" s="22">
        <v>1227</v>
      </c>
      <c r="AM130" s="24">
        <f t="shared" si="24"/>
        <v>16.102362204724411</v>
      </c>
      <c r="AN130" s="22"/>
      <c r="AO130" s="22">
        <v>53357</v>
      </c>
      <c r="AP130" s="24">
        <f t="shared" si="25"/>
        <v>7.0022309711286086</v>
      </c>
      <c r="AQ130" s="24">
        <f t="shared" si="26"/>
        <v>2.4540980590562045</v>
      </c>
      <c r="AR130" s="22">
        <v>234</v>
      </c>
      <c r="AS130" s="22"/>
      <c r="AT130" s="22">
        <v>538</v>
      </c>
      <c r="AU130" s="22">
        <v>0</v>
      </c>
      <c r="AV130" s="22"/>
      <c r="AW130" s="22">
        <v>7303</v>
      </c>
      <c r="AX130" s="22">
        <v>25628</v>
      </c>
      <c r="AY130" s="24">
        <f t="shared" si="27"/>
        <v>3.3632545931758528</v>
      </c>
      <c r="AZ130" s="22">
        <v>2.92</v>
      </c>
      <c r="BA130" s="24">
        <f t="shared" si="28"/>
        <v>0.76640419947506566</v>
      </c>
      <c r="BB130" s="22">
        <v>12</v>
      </c>
      <c r="BC130" s="26"/>
    </row>
    <row r="131" spans="1:55" hidden="1" x14ac:dyDescent="0.25">
      <c r="A131" s="28" t="s">
        <v>409</v>
      </c>
      <c r="B131" s="29" t="s">
        <v>403</v>
      </c>
      <c r="C131" s="29" t="s">
        <v>67</v>
      </c>
      <c r="D131" s="29">
        <v>1852</v>
      </c>
      <c r="E131" s="29">
        <v>44020</v>
      </c>
      <c r="F131" s="29">
        <v>244400404</v>
      </c>
      <c r="G131" s="29" t="s">
        <v>68</v>
      </c>
      <c r="H131" s="29">
        <v>44340</v>
      </c>
      <c r="I131" s="29" t="s">
        <v>409</v>
      </c>
      <c r="J131" s="29" t="s">
        <v>410</v>
      </c>
      <c r="K131" s="29">
        <v>1</v>
      </c>
      <c r="L131" s="29">
        <v>19049</v>
      </c>
      <c r="M131" s="29">
        <v>24.5</v>
      </c>
      <c r="N131" s="29">
        <v>100</v>
      </c>
      <c r="O131" s="29">
        <v>7</v>
      </c>
      <c r="P131" s="29">
        <v>0</v>
      </c>
      <c r="Q131" s="29" t="s">
        <v>411</v>
      </c>
      <c r="R131" s="29">
        <v>1400</v>
      </c>
      <c r="S131" s="30">
        <f t="shared" ref="S131:S194" si="29">R131/L131</f>
        <v>7.3494671636306366E-2</v>
      </c>
      <c r="T131" s="29">
        <v>52776</v>
      </c>
      <c r="U131" s="29">
        <v>6493</v>
      </c>
      <c r="V131" s="29">
        <v>16702</v>
      </c>
      <c r="W131" s="29">
        <v>734</v>
      </c>
      <c r="X131" s="29">
        <v>582</v>
      </c>
      <c r="Y131" s="29">
        <v>0</v>
      </c>
      <c r="Z131" s="29">
        <v>0</v>
      </c>
      <c r="AA131" s="29">
        <v>0</v>
      </c>
      <c r="AB131" s="29">
        <f t="shared" ref="AB131:AB194" si="30">T131+V131+X131+Z131</f>
        <v>70060</v>
      </c>
      <c r="AC131" s="31">
        <f t="shared" ref="AC131:AC194" si="31">AB131/L131</f>
        <v>3.6778833534568744</v>
      </c>
      <c r="AD131" s="32">
        <f t="shared" ref="AD131:AD194" si="32">AB131/R131</f>
        <v>50.042857142857144</v>
      </c>
      <c r="AE131" s="29">
        <f t="shared" ref="AE131:AE194" si="33">U131+W131+Y131+AA131</f>
        <v>7227</v>
      </c>
      <c r="AF131" s="31">
        <f t="shared" ref="AF131:AF194" si="34">AE131*100/L131</f>
        <v>37.938999422541869</v>
      </c>
      <c r="AG131" s="31">
        <f t="shared" ref="AG131:AG194" si="35">AB131/AE131</f>
        <v>9.6942022969420236</v>
      </c>
      <c r="AH131" s="31">
        <f t="shared" ref="AH131:AH194" si="36">AG131/2</f>
        <v>4.8471011484710118</v>
      </c>
      <c r="AI131" s="29">
        <v>122</v>
      </c>
      <c r="AJ131" s="29">
        <v>5034</v>
      </c>
      <c r="AK131" s="31">
        <f t="shared" ref="AK131:AK194" si="37">AJ131*100/L131</f>
        <v>26.426584072654734</v>
      </c>
      <c r="AL131" s="29">
        <v>3893</v>
      </c>
      <c r="AM131" s="31">
        <f t="shared" ref="AM131:AM194" si="38">AL131*100/L131</f>
        <v>20.436768334295763</v>
      </c>
      <c r="AN131" s="29"/>
      <c r="AO131" s="29">
        <v>168244</v>
      </c>
      <c r="AP131" s="31">
        <f t="shared" ref="AP131:AP194" si="39">AO131/L131</f>
        <v>8.8321696676990911</v>
      </c>
      <c r="AQ131" s="31">
        <f t="shared" ref="AQ131:AQ194" si="40">AO131/AB131</f>
        <v>2.4014273479874393</v>
      </c>
      <c r="AR131" s="29">
        <v>0</v>
      </c>
      <c r="AS131" s="29"/>
      <c r="AT131" s="29">
        <v>0</v>
      </c>
      <c r="AU131" s="29">
        <v>1</v>
      </c>
      <c r="AV131" s="29" t="s">
        <v>65</v>
      </c>
      <c r="AW131" s="29">
        <v>7033</v>
      </c>
      <c r="AX131" s="29">
        <v>58289</v>
      </c>
      <c r="AY131" s="31">
        <f t="shared" ref="AY131:AY194" si="41">AX131/L131</f>
        <v>3.0599506535776158</v>
      </c>
      <c r="AZ131" s="29">
        <v>10.219999999999999</v>
      </c>
      <c r="BA131" s="31">
        <f t="shared" ref="BA131:BA194" si="42">AZ131*2000/L131</f>
        <v>1.0730222058900727</v>
      </c>
      <c r="BB131" s="29">
        <v>0</v>
      </c>
      <c r="BC131" s="33"/>
    </row>
    <row r="132" spans="1:55" ht="15.75" thickBot="1" x14ac:dyDescent="0.3">
      <c r="A132" s="21" t="s">
        <v>412</v>
      </c>
      <c r="B132" s="22" t="s">
        <v>403</v>
      </c>
      <c r="C132" s="22" t="s">
        <v>57</v>
      </c>
      <c r="D132" s="22">
        <v>14052</v>
      </c>
      <c r="E132" s="22">
        <v>44024</v>
      </c>
      <c r="F132" s="22">
        <v>244400404</v>
      </c>
      <c r="G132" s="22" t="s">
        <v>413</v>
      </c>
      <c r="H132" s="22">
        <v>44830</v>
      </c>
      <c r="I132" s="22" t="s">
        <v>412</v>
      </c>
      <c r="J132" s="22" t="s">
        <v>414</v>
      </c>
      <c r="K132" s="22">
        <v>1</v>
      </c>
      <c r="L132" s="22">
        <v>2790</v>
      </c>
      <c r="M132" s="22">
        <v>8</v>
      </c>
      <c r="N132" s="22">
        <v>15</v>
      </c>
      <c r="O132" s="22">
        <v>1</v>
      </c>
      <c r="P132" s="22">
        <v>0</v>
      </c>
      <c r="Q132" s="22" t="s">
        <v>88</v>
      </c>
      <c r="R132" s="22">
        <v>121</v>
      </c>
      <c r="S132" s="23">
        <f t="shared" si="29"/>
        <v>4.3369175627240145E-2</v>
      </c>
      <c r="T132" s="22">
        <v>5416</v>
      </c>
      <c r="U132" s="22">
        <v>1109</v>
      </c>
      <c r="V132" s="22">
        <v>129</v>
      </c>
      <c r="W132" s="22">
        <v>22</v>
      </c>
      <c r="X132" s="22">
        <v>2</v>
      </c>
      <c r="Y132" s="22">
        <v>0</v>
      </c>
      <c r="Z132" s="22">
        <v>0</v>
      </c>
      <c r="AA132" s="22">
        <v>0</v>
      </c>
      <c r="AB132" s="22">
        <f t="shared" si="30"/>
        <v>5547</v>
      </c>
      <c r="AC132" s="24">
        <f t="shared" si="31"/>
        <v>1.9881720430107528</v>
      </c>
      <c r="AD132" s="25">
        <f t="shared" si="32"/>
        <v>45.84297520661157</v>
      </c>
      <c r="AE132" s="22">
        <f t="shared" si="33"/>
        <v>1131</v>
      </c>
      <c r="AF132" s="24">
        <f t="shared" si="34"/>
        <v>40.537634408602152</v>
      </c>
      <c r="AG132" s="24">
        <f t="shared" si="35"/>
        <v>4.9045092838196283</v>
      </c>
      <c r="AH132" s="24">
        <f t="shared" si="36"/>
        <v>2.4522546419098141</v>
      </c>
      <c r="AI132" s="22">
        <v>1</v>
      </c>
      <c r="AJ132" s="22">
        <v>591</v>
      </c>
      <c r="AK132" s="24">
        <f t="shared" si="37"/>
        <v>21.182795698924732</v>
      </c>
      <c r="AL132" s="22">
        <v>401</v>
      </c>
      <c r="AM132" s="24">
        <f t="shared" si="38"/>
        <v>14.372759856630825</v>
      </c>
      <c r="AN132" s="22"/>
      <c r="AO132" s="22">
        <v>16182</v>
      </c>
      <c r="AP132" s="24">
        <f t="shared" si="39"/>
        <v>5.8</v>
      </c>
      <c r="AQ132" s="24">
        <f t="shared" si="40"/>
        <v>2.9172525689561923</v>
      </c>
      <c r="AR132" s="22">
        <v>3487</v>
      </c>
      <c r="AS132" s="22"/>
      <c r="AT132" s="22">
        <v>1</v>
      </c>
      <c r="AU132" s="22">
        <v>0</v>
      </c>
      <c r="AV132" s="22"/>
      <c r="AW132" s="22">
        <v>983</v>
      </c>
      <c r="AX132" s="22">
        <v>1109</v>
      </c>
      <c r="AY132" s="24">
        <f t="shared" si="41"/>
        <v>0.39749103942652331</v>
      </c>
      <c r="AZ132" s="22">
        <v>0.5</v>
      </c>
      <c r="BA132" s="24">
        <f t="shared" si="42"/>
        <v>0.35842293906810035</v>
      </c>
      <c r="BB132" s="22">
        <v>27</v>
      </c>
      <c r="BC132" s="26"/>
    </row>
    <row r="133" spans="1:55" hidden="1" x14ac:dyDescent="0.25">
      <c r="A133" s="28" t="s">
        <v>415</v>
      </c>
      <c r="B133" s="29" t="s">
        <v>403</v>
      </c>
      <c r="C133" s="29" t="s">
        <v>67</v>
      </c>
      <c r="D133" s="29">
        <v>1853</v>
      </c>
      <c r="E133" s="29">
        <v>44026</v>
      </c>
      <c r="F133" s="29">
        <v>244400404</v>
      </c>
      <c r="G133" s="29" t="s">
        <v>416</v>
      </c>
      <c r="H133" s="29">
        <v>44470</v>
      </c>
      <c r="I133" s="29" t="s">
        <v>415</v>
      </c>
      <c r="J133" s="29" t="s">
        <v>417</v>
      </c>
      <c r="K133" s="29">
        <v>1</v>
      </c>
      <c r="L133" s="29">
        <v>19384</v>
      </c>
      <c r="M133" s="29">
        <v>23</v>
      </c>
      <c r="N133" s="29">
        <v>100</v>
      </c>
      <c r="O133" s="29">
        <v>6</v>
      </c>
      <c r="P133" s="29">
        <v>1</v>
      </c>
      <c r="Q133" s="29" t="s">
        <v>70</v>
      </c>
      <c r="R133" s="29">
        <v>1171</v>
      </c>
      <c r="S133" s="30">
        <f t="shared" si="29"/>
        <v>6.0410647957078005E-2</v>
      </c>
      <c r="T133" s="29">
        <v>38080</v>
      </c>
      <c r="U133" s="29">
        <v>2257</v>
      </c>
      <c r="V133" s="29">
        <v>8298</v>
      </c>
      <c r="W133" s="29">
        <v>188</v>
      </c>
      <c r="X133" s="29">
        <v>5832</v>
      </c>
      <c r="Y133" s="29">
        <v>135</v>
      </c>
      <c r="Z133" s="29">
        <v>0</v>
      </c>
      <c r="AA133" s="29">
        <v>0</v>
      </c>
      <c r="AB133" s="29">
        <f t="shared" si="30"/>
        <v>52210</v>
      </c>
      <c r="AC133" s="31">
        <f t="shared" si="31"/>
        <v>2.6934585224927776</v>
      </c>
      <c r="AD133" s="32">
        <f t="shared" si="32"/>
        <v>44.585824081981215</v>
      </c>
      <c r="AE133" s="29">
        <f t="shared" si="33"/>
        <v>2580</v>
      </c>
      <c r="AF133" s="31">
        <f t="shared" si="34"/>
        <v>13.309946347503095</v>
      </c>
      <c r="AG133" s="31">
        <f t="shared" si="35"/>
        <v>20.236434108527131</v>
      </c>
      <c r="AH133" s="31">
        <f t="shared" si="36"/>
        <v>10.118217054263566</v>
      </c>
      <c r="AI133" s="29">
        <v>108</v>
      </c>
      <c r="AJ133" s="29">
        <v>3208</v>
      </c>
      <c r="AK133" s="31">
        <f t="shared" si="37"/>
        <v>16.549731737515476</v>
      </c>
      <c r="AL133" s="29">
        <v>3132</v>
      </c>
      <c r="AM133" s="31">
        <f t="shared" si="38"/>
        <v>16.157655798596782</v>
      </c>
      <c r="AN133" s="29">
        <v>61558</v>
      </c>
      <c r="AO133" s="29">
        <v>201284</v>
      </c>
      <c r="AP133" s="31">
        <f t="shared" si="39"/>
        <v>10.384028064382996</v>
      </c>
      <c r="AQ133" s="31">
        <f t="shared" si="40"/>
        <v>3.8552767669028922</v>
      </c>
      <c r="AR133" s="29">
        <v>0</v>
      </c>
      <c r="AS133" s="29"/>
      <c r="AT133" s="29">
        <v>0</v>
      </c>
      <c r="AU133" s="29">
        <v>1</v>
      </c>
      <c r="AV133" s="29" t="s">
        <v>418</v>
      </c>
      <c r="AW133" s="29">
        <v>18722</v>
      </c>
      <c r="AX133" s="29">
        <v>56672</v>
      </c>
      <c r="AY133" s="31">
        <f t="shared" si="41"/>
        <v>2.9236483697895173</v>
      </c>
      <c r="AZ133" s="29">
        <v>9.4</v>
      </c>
      <c r="BA133" s="31">
        <f t="shared" si="42"/>
        <v>0.96987205943045807</v>
      </c>
      <c r="BB133" s="29">
        <v>0</v>
      </c>
      <c r="BC133" s="33"/>
    </row>
    <row r="134" spans="1:55" hidden="1" x14ac:dyDescent="0.25">
      <c r="A134" s="14" t="s">
        <v>419</v>
      </c>
      <c r="B134" s="15" t="s">
        <v>403</v>
      </c>
      <c r="C134" s="15" t="s">
        <v>67</v>
      </c>
      <c r="D134" s="15">
        <v>1859</v>
      </c>
      <c r="E134" s="15">
        <v>44047</v>
      </c>
      <c r="F134" s="15">
        <v>244400404</v>
      </c>
      <c r="G134" s="15" t="s">
        <v>118</v>
      </c>
      <c r="H134" s="15">
        <v>44220</v>
      </c>
      <c r="I134" s="15" t="s">
        <v>419</v>
      </c>
      <c r="J134" s="15" t="s">
        <v>420</v>
      </c>
      <c r="K134" s="15">
        <v>1</v>
      </c>
      <c r="L134" s="15">
        <v>20900</v>
      </c>
      <c r="M134" s="15">
        <v>34</v>
      </c>
      <c r="N134" s="15">
        <v>86</v>
      </c>
      <c r="O134" s="15">
        <v>8</v>
      </c>
      <c r="P134" s="15">
        <v>1</v>
      </c>
      <c r="Q134" s="15" t="s">
        <v>421</v>
      </c>
      <c r="R134" s="15">
        <v>1230</v>
      </c>
      <c r="S134" s="16">
        <f t="shared" si="29"/>
        <v>5.8851674641148329E-2</v>
      </c>
      <c r="T134" s="15">
        <v>41372</v>
      </c>
      <c r="U134" s="15">
        <v>3530</v>
      </c>
      <c r="V134" s="15">
        <v>2788</v>
      </c>
      <c r="W134" s="15">
        <v>293</v>
      </c>
      <c r="X134" s="15">
        <v>4165</v>
      </c>
      <c r="Y134" s="15">
        <v>264</v>
      </c>
      <c r="Z134" s="15">
        <v>46</v>
      </c>
      <c r="AA134" s="15">
        <v>0</v>
      </c>
      <c r="AB134" s="15">
        <f t="shared" si="30"/>
        <v>48371</v>
      </c>
      <c r="AC134" s="17">
        <f t="shared" si="31"/>
        <v>2.314401913875598</v>
      </c>
      <c r="AD134" s="18">
        <f t="shared" si="32"/>
        <v>39.326016260162604</v>
      </c>
      <c r="AE134" s="15">
        <f t="shared" si="33"/>
        <v>4087</v>
      </c>
      <c r="AF134" s="17">
        <f t="shared" si="34"/>
        <v>19.555023923444978</v>
      </c>
      <c r="AG134" s="17">
        <f t="shared" si="35"/>
        <v>11.83533153902618</v>
      </c>
      <c r="AH134" s="17">
        <f t="shared" si="36"/>
        <v>5.9176657695130901</v>
      </c>
      <c r="AI134" s="15">
        <v>122</v>
      </c>
      <c r="AJ134" s="15">
        <v>8108</v>
      </c>
      <c r="AK134" s="17">
        <f t="shared" si="37"/>
        <v>38.794258373205743</v>
      </c>
      <c r="AL134" s="15">
        <v>5640</v>
      </c>
      <c r="AM134" s="17">
        <f t="shared" si="38"/>
        <v>26.985645933014354</v>
      </c>
      <c r="AN134" s="15">
        <v>64813</v>
      </c>
      <c r="AO134" s="15">
        <v>242490</v>
      </c>
      <c r="AP134" s="17">
        <f t="shared" si="39"/>
        <v>11.602392344497607</v>
      </c>
      <c r="AQ134" s="17">
        <f t="shared" si="40"/>
        <v>5.0131277004816939</v>
      </c>
      <c r="AR134" s="15">
        <v>0</v>
      </c>
      <c r="AS134" s="15"/>
      <c r="AT134" s="15">
        <v>0</v>
      </c>
      <c r="AU134" s="15">
        <v>1</v>
      </c>
      <c r="AV134" s="15" t="s">
        <v>65</v>
      </c>
      <c r="AW134" s="15">
        <v>8399</v>
      </c>
      <c r="AX134" s="15">
        <v>90886</v>
      </c>
      <c r="AY134" s="17">
        <f t="shared" si="41"/>
        <v>4.3486124401913875</v>
      </c>
      <c r="AZ134" s="15">
        <v>12.3</v>
      </c>
      <c r="BA134" s="17">
        <f t="shared" si="42"/>
        <v>1.1770334928229664</v>
      </c>
      <c r="BB134" s="15"/>
      <c r="BC134" s="19"/>
    </row>
    <row r="135" spans="1:55" ht="15.75" thickBot="1" x14ac:dyDescent="0.3">
      <c r="A135" s="21" t="s">
        <v>422</v>
      </c>
      <c r="B135" s="22" t="s">
        <v>403</v>
      </c>
      <c r="C135" s="22" t="s">
        <v>57</v>
      </c>
      <c r="D135" s="22">
        <v>1867</v>
      </c>
      <c r="E135" s="22">
        <v>44074</v>
      </c>
      <c r="F135" s="22">
        <v>244400404</v>
      </c>
      <c r="G135" s="22" t="s">
        <v>111</v>
      </c>
      <c r="H135" s="22">
        <v>44610</v>
      </c>
      <c r="I135" s="22" t="s">
        <v>422</v>
      </c>
      <c r="J135" s="22" t="s">
        <v>423</v>
      </c>
      <c r="K135" s="22">
        <v>1</v>
      </c>
      <c r="L135" s="22">
        <v>3915</v>
      </c>
      <c r="M135" s="22">
        <v>15.5</v>
      </c>
      <c r="N135" s="22">
        <v>20</v>
      </c>
      <c r="O135" s="22">
        <v>1</v>
      </c>
      <c r="P135" s="22">
        <v>0</v>
      </c>
      <c r="Q135" s="22" t="s">
        <v>424</v>
      </c>
      <c r="R135" s="22">
        <v>250</v>
      </c>
      <c r="S135" s="23">
        <f t="shared" si="29"/>
        <v>6.3856960408684549E-2</v>
      </c>
      <c r="T135" s="22">
        <v>11828</v>
      </c>
      <c r="U135" s="22">
        <v>1089</v>
      </c>
      <c r="V135" s="22">
        <v>0</v>
      </c>
      <c r="W135" s="22">
        <v>0</v>
      </c>
      <c r="X135" s="22">
        <v>0</v>
      </c>
      <c r="Y135" s="22">
        <v>0</v>
      </c>
      <c r="Z135" s="22">
        <v>0</v>
      </c>
      <c r="AA135" s="22">
        <v>0</v>
      </c>
      <c r="AB135" s="22">
        <f t="shared" si="30"/>
        <v>11828</v>
      </c>
      <c r="AC135" s="24">
        <f t="shared" si="31"/>
        <v>3.0212005108556834</v>
      </c>
      <c r="AD135" s="25">
        <f t="shared" si="32"/>
        <v>47.311999999999998</v>
      </c>
      <c r="AE135" s="22">
        <f t="shared" si="33"/>
        <v>1089</v>
      </c>
      <c r="AF135" s="24">
        <f t="shared" si="34"/>
        <v>27.816091954022987</v>
      </c>
      <c r="AG135" s="24">
        <f t="shared" si="35"/>
        <v>10.861340679522497</v>
      </c>
      <c r="AH135" s="24">
        <f t="shared" si="36"/>
        <v>5.4306703397612486</v>
      </c>
      <c r="AI135" s="22">
        <v>28</v>
      </c>
      <c r="AJ135" s="22">
        <v>909</v>
      </c>
      <c r="AK135" s="24">
        <f t="shared" si="37"/>
        <v>23.2183908045977</v>
      </c>
      <c r="AL135" s="22">
        <v>728</v>
      </c>
      <c r="AM135" s="24">
        <f t="shared" si="38"/>
        <v>18.595146871008939</v>
      </c>
      <c r="AN135" s="22"/>
      <c r="AO135" s="22">
        <v>22976</v>
      </c>
      <c r="AP135" s="24">
        <f t="shared" si="39"/>
        <v>5.8687100893997446</v>
      </c>
      <c r="AQ135" s="24">
        <f t="shared" si="40"/>
        <v>1.9425092999661819</v>
      </c>
      <c r="AR135" s="22">
        <v>956</v>
      </c>
      <c r="AS135" s="22"/>
      <c r="AT135" s="22">
        <v>0</v>
      </c>
      <c r="AU135" s="22">
        <v>0</v>
      </c>
      <c r="AV135" s="22"/>
      <c r="AW135" s="22">
        <v>3000</v>
      </c>
      <c r="AX135" s="22">
        <v>9000</v>
      </c>
      <c r="AY135" s="24">
        <f t="shared" si="41"/>
        <v>2.2988505747126435</v>
      </c>
      <c r="AZ135" s="22">
        <v>1.8</v>
      </c>
      <c r="BA135" s="24">
        <f t="shared" si="42"/>
        <v>0.91954022988505746</v>
      </c>
      <c r="BB135" s="22">
        <v>0</v>
      </c>
      <c r="BC135" s="26"/>
    </row>
    <row r="136" spans="1:55" hidden="1" x14ac:dyDescent="0.25">
      <c r="A136" s="28" t="s">
        <v>425</v>
      </c>
      <c r="B136" s="29" t="s">
        <v>403</v>
      </c>
      <c r="C136" s="29" t="s">
        <v>67</v>
      </c>
      <c r="D136" s="29">
        <v>1856</v>
      </c>
      <c r="E136" s="29">
        <v>44035</v>
      </c>
      <c r="F136" s="29">
        <v>244400404</v>
      </c>
      <c r="G136" s="29" t="s">
        <v>426</v>
      </c>
      <c r="H136" s="29">
        <v>44240</v>
      </c>
      <c r="I136" s="29" t="s">
        <v>425</v>
      </c>
      <c r="J136" s="29"/>
      <c r="K136" s="29">
        <v>1</v>
      </c>
      <c r="L136" s="29">
        <v>19348</v>
      </c>
      <c r="M136" s="29">
        <v>0</v>
      </c>
      <c r="N136" s="29"/>
      <c r="O136" s="29"/>
      <c r="P136" s="29"/>
      <c r="Q136" s="29"/>
      <c r="R136" s="29"/>
      <c r="S136" s="30">
        <f t="shared" si="29"/>
        <v>0</v>
      </c>
      <c r="T136" s="29">
        <v>0</v>
      </c>
      <c r="U136" s="29">
        <v>0</v>
      </c>
      <c r="V136" s="29"/>
      <c r="W136" s="29"/>
      <c r="X136" s="29"/>
      <c r="Y136" s="29"/>
      <c r="Z136" s="29"/>
      <c r="AA136" s="29"/>
      <c r="AB136" s="29">
        <f t="shared" si="30"/>
        <v>0</v>
      </c>
      <c r="AC136" s="31">
        <f t="shared" si="31"/>
        <v>0</v>
      </c>
      <c r="AD136" s="32" t="e">
        <f t="shared" si="32"/>
        <v>#DIV/0!</v>
      </c>
      <c r="AE136" s="29">
        <f t="shared" si="33"/>
        <v>0</v>
      </c>
      <c r="AF136" s="31">
        <f t="shared" si="34"/>
        <v>0</v>
      </c>
      <c r="AG136" s="31" t="e">
        <f t="shared" si="35"/>
        <v>#DIV/0!</v>
      </c>
      <c r="AH136" s="31" t="e">
        <f t="shared" si="36"/>
        <v>#DIV/0!</v>
      </c>
      <c r="AI136" s="29"/>
      <c r="AJ136" s="29"/>
      <c r="AK136" s="31">
        <f t="shared" si="37"/>
        <v>0</v>
      </c>
      <c r="AL136" s="29"/>
      <c r="AM136" s="31">
        <f t="shared" si="38"/>
        <v>0</v>
      </c>
      <c r="AN136" s="29"/>
      <c r="AO136" s="29">
        <v>0</v>
      </c>
      <c r="AP136" s="31">
        <f t="shared" si="39"/>
        <v>0</v>
      </c>
      <c r="AQ136" s="31" t="e">
        <f t="shared" si="40"/>
        <v>#DIV/0!</v>
      </c>
      <c r="AR136" s="29"/>
      <c r="AS136" s="29"/>
      <c r="AT136" s="29"/>
      <c r="AU136" s="29"/>
      <c r="AV136" s="29"/>
      <c r="AW136" s="29"/>
      <c r="AX136" s="29">
        <v>0</v>
      </c>
      <c r="AY136" s="31">
        <f t="shared" si="41"/>
        <v>0</v>
      </c>
      <c r="AZ136" s="29">
        <v>0</v>
      </c>
      <c r="BA136" s="31">
        <f t="shared" si="42"/>
        <v>0</v>
      </c>
      <c r="BB136" s="29"/>
      <c r="BC136" s="33"/>
    </row>
    <row r="137" spans="1:55" x14ac:dyDescent="0.25">
      <c r="A137" s="14" t="s">
        <v>427</v>
      </c>
      <c r="B137" s="15" t="s">
        <v>403</v>
      </c>
      <c r="C137" s="15" t="s">
        <v>57</v>
      </c>
      <c r="D137" s="15">
        <v>1875</v>
      </c>
      <c r="E137" s="15">
        <v>44101</v>
      </c>
      <c r="F137" s="15">
        <v>244400404</v>
      </c>
      <c r="G137" s="15" t="s">
        <v>118</v>
      </c>
      <c r="H137" s="15">
        <v>44620</v>
      </c>
      <c r="I137" s="15" t="s">
        <v>427</v>
      </c>
      <c r="J137" s="15" t="s">
        <v>428</v>
      </c>
      <c r="K137" s="15">
        <v>1</v>
      </c>
      <c r="L137" s="15">
        <v>6215</v>
      </c>
      <c r="M137" s="15">
        <v>16</v>
      </c>
      <c r="N137" s="15">
        <v>55</v>
      </c>
      <c r="O137" s="15">
        <v>5</v>
      </c>
      <c r="P137" s="15">
        <v>1</v>
      </c>
      <c r="Q137" s="15" t="s">
        <v>221</v>
      </c>
      <c r="R137" s="15">
        <v>470</v>
      </c>
      <c r="S137" s="16">
        <f t="shared" si="29"/>
        <v>7.5623491552695099E-2</v>
      </c>
      <c r="T137" s="15">
        <v>11901</v>
      </c>
      <c r="U137" s="15">
        <v>777</v>
      </c>
      <c r="V137" s="15">
        <v>147</v>
      </c>
      <c r="W137" s="15">
        <v>6</v>
      </c>
      <c r="X137" s="15">
        <v>1407</v>
      </c>
      <c r="Y137" s="15">
        <v>112</v>
      </c>
      <c r="Z137" s="15">
        <v>0</v>
      </c>
      <c r="AA137" s="15">
        <v>0</v>
      </c>
      <c r="AB137" s="15">
        <f t="shared" si="30"/>
        <v>13455</v>
      </c>
      <c r="AC137" s="17">
        <f t="shared" si="31"/>
        <v>2.1649235720032181</v>
      </c>
      <c r="AD137" s="18">
        <f t="shared" si="32"/>
        <v>28.627659574468087</v>
      </c>
      <c r="AE137" s="15">
        <f t="shared" si="33"/>
        <v>895</v>
      </c>
      <c r="AF137" s="17">
        <f t="shared" si="34"/>
        <v>14.400643604183427</v>
      </c>
      <c r="AG137" s="17">
        <f t="shared" si="35"/>
        <v>15.033519553072626</v>
      </c>
      <c r="AH137" s="17">
        <f t="shared" si="36"/>
        <v>7.516759776536313</v>
      </c>
      <c r="AI137" s="15">
        <v>43</v>
      </c>
      <c r="AJ137" s="15">
        <v>1473</v>
      </c>
      <c r="AK137" s="17">
        <f t="shared" si="37"/>
        <v>23.700724054706356</v>
      </c>
      <c r="AL137" s="15">
        <v>1242</v>
      </c>
      <c r="AM137" s="17">
        <f t="shared" si="38"/>
        <v>19.983909895414321</v>
      </c>
      <c r="AN137" s="15"/>
      <c r="AO137" s="15">
        <v>41183</v>
      </c>
      <c r="AP137" s="17">
        <f t="shared" si="39"/>
        <v>6.6263877715205153</v>
      </c>
      <c r="AQ137" s="17">
        <f t="shared" si="40"/>
        <v>3.0607952434039389</v>
      </c>
      <c r="AR137" s="15"/>
      <c r="AS137" s="15"/>
      <c r="AT137" s="15"/>
      <c r="AU137" s="15">
        <v>0</v>
      </c>
      <c r="AV137" s="15"/>
      <c r="AW137" s="15">
        <v>3645</v>
      </c>
      <c r="AX137" s="15">
        <v>15500</v>
      </c>
      <c r="AY137" s="17">
        <f t="shared" si="41"/>
        <v>2.49396621078037</v>
      </c>
      <c r="AZ137" s="15">
        <v>2.65</v>
      </c>
      <c r="BA137" s="17">
        <f t="shared" si="42"/>
        <v>0.85277554304102976</v>
      </c>
      <c r="BB137" s="15">
        <v>0</v>
      </c>
      <c r="BC137" s="19"/>
    </row>
    <row r="138" spans="1:55" x14ac:dyDescent="0.25">
      <c r="A138" s="14" t="s">
        <v>429</v>
      </c>
      <c r="B138" s="15" t="s">
        <v>403</v>
      </c>
      <c r="C138" s="15" t="s">
        <v>57</v>
      </c>
      <c r="D138" s="15">
        <v>13562</v>
      </c>
      <c r="E138" s="15">
        <v>44120</v>
      </c>
      <c r="F138" s="15">
        <v>244400404</v>
      </c>
      <c r="G138" s="15" t="s">
        <v>91</v>
      </c>
      <c r="H138" s="15">
        <v>44640</v>
      </c>
      <c r="I138" s="15" t="s">
        <v>429</v>
      </c>
      <c r="J138" s="15" t="s">
        <v>430</v>
      </c>
      <c r="K138" s="15">
        <v>1</v>
      </c>
      <c r="L138" s="15">
        <v>5050</v>
      </c>
      <c r="M138" s="15">
        <v>23</v>
      </c>
      <c r="N138" s="15">
        <v>64</v>
      </c>
      <c r="O138" s="15">
        <v>3</v>
      </c>
      <c r="P138" s="15">
        <v>0</v>
      </c>
      <c r="Q138" s="15" t="s">
        <v>88</v>
      </c>
      <c r="R138" s="15">
        <v>469</v>
      </c>
      <c r="S138" s="16">
        <f t="shared" si="29"/>
        <v>9.2871287128712871E-2</v>
      </c>
      <c r="T138" s="15">
        <v>12603</v>
      </c>
      <c r="U138" s="15">
        <v>915</v>
      </c>
      <c r="V138" s="15">
        <v>331</v>
      </c>
      <c r="W138" s="15">
        <v>125</v>
      </c>
      <c r="X138" s="15">
        <v>0</v>
      </c>
      <c r="Y138" s="15">
        <v>0</v>
      </c>
      <c r="Z138" s="15">
        <v>0</v>
      </c>
      <c r="AA138" s="15">
        <v>0</v>
      </c>
      <c r="AB138" s="15">
        <f t="shared" si="30"/>
        <v>12934</v>
      </c>
      <c r="AC138" s="17">
        <f t="shared" si="31"/>
        <v>2.5611881188118812</v>
      </c>
      <c r="AD138" s="18">
        <f t="shared" si="32"/>
        <v>27.577825159914713</v>
      </c>
      <c r="AE138" s="15">
        <f t="shared" si="33"/>
        <v>1040</v>
      </c>
      <c r="AF138" s="17">
        <f t="shared" si="34"/>
        <v>20.594059405940595</v>
      </c>
      <c r="AG138" s="17">
        <f t="shared" si="35"/>
        <v>12.436538461538461</v>
      </c>
      <c r="AH138" s="17">
        <f t="shared" si="36"/>
        <v>6.2182692307692307</v>
      </c>
      <c r="AI138" s="15">
        <v>35</v>
      </c>
      <c r="AJ138" s="15">
        <v>1189</v>
      </c>
      <c r="AK138" s="17">
        <f t="shared" si="37"/>
        <v>23.544554455445546</v>
      </c>
      <c r="AL138" s="15">
        <v>1034</v>
      </c>
      <c r="AM138" s="17">
        <f t="shared" si="38"/>
        <v>20.475247524752476</v>
      </c>
      <c r="AN138" s="15"/>
      <c r="AO138" s="15">
        <v>20013</v>
      </c>
      <c r="AP138" s="17">
        <f t="shared" si="39"/>
        <v>3.9629702970297029</v>
      </c>
      <c r="AQ138" s="17">
        <f t="shared" si="40"/>
        <v>1.5473171486005877</v>
      </c>
      <c r="AR138" s="15">
        <v>531</v>
      </c>
      <c r="AS138" s="15"/>
      <c r="AT138" s="15"/>
      <c r="AU138" s="15">
        <v>0</v>
      </c>
      <c r="AV138" s="15"/>
      <c r="AW138" s="15">
        <v>1880</v>
      </c>
      <c r="AX138" s="15">
        <v>14780</v>
      </c>
      <c r="AY138" s="17">
        <f t="shared" si="41"/>
        <v>2.9267326732673267</v>
      </c>
      <c r="AZ138" s="15">
        <v>3</v>
      </c>
      <c r="BA138" s="17">
        <f t="shared" si="42"/>
        <v>1.1881188118811881</v>
      </c>
      <c r="BB138" s="15">
        <v>2</v>
      </c>
      <c r="BC138" s="19"/>
    </row>
    <row r="139" spans="1:55" x14ac:dyDescent="0.25">
      <c r="A139" s="14" t="s">
        <v>431</v>
      </c>
      <c r="B139" s="15" t="s">
        <v>403</v>
      </c>
      <c r="C139" s="15" t="s">
        <v>57</v>
      </c>
      <c r="D139" s="15">
        <v>19378</v>
      </c>
      <c r="E139" s="15">
        <v>44198</v>
      </c>
      <c r="F139" s="15">
        <v>244400404</v>
      </c>
      <c r="G139" s="15" t="s">
        <v>432</v>
      </c>
      <c r="H139" s="15">
        <v>44840</v>
      </c>
      <c r="I139" s="15" t="s">
        <v>431</v>
      </c>
      <c r="J139" s="15"/>
      <c r="K139" s="15">
        <v>1</v>
      </c>
      <c r="L139" s="15">
        <v>8216</v>
      </c>
      <c r="M139" s="15">
        <v>0</v>
      </c>
      <c r="N139" s="15"/>
      <c r="O139" s="15"/>
      <c r="P139" s="15"/>
      <c r="Q139" s="15"/>
      <c r="R139" s="15"/>
      <c r="S139" s="16">
        <f t="shared" si="29"/>
        <v>0</v>
      </c>
      <c r="T139" s="15">
        <v>0</v>
      </c>
      <c r="U139" s="15">
        <v>0</v>
      </c>
      <c r="V139" s="15"/>
      <c r="W139" s="15"/>
      <c r="X139" s="15"/>
      <c r="Y139" s="15"/>
      <c r="Z139" s="15"/>
      <c r="AA139" s="15"/>
      <c r="AB139" s="15">
        <f t="shared" si="30"/>
        <v>0</v>
      </c>
      <c r="AC139" s="17">
        <f t="shared" si="31"/>
        <v>0</v>
      </c>
      <c r="AD139" s="18" t="e">
        <f t="shared" si="32"/>
        <v>#DIV/0!</v>
      </c>
      <c r="AE139" s="15">
        <f t="shared" si="33"/>
        <v>0</v>
      </c>
      <c r="AF139" s="17">
        <f t="shared" si="34"/>
        <v>0</v>
      </c>
      <c r="AG139" s="17" t="e">
        <f t="shared" si="35"/>
        <v>#DIV/0!</v>
      </c>
      <c r="AH139" s="17" t="e">
        <f t="shared" si="36"/>
        <v>#DIV/0!</v>
      </c>
      <c r="AI139" s="15"/>
      <c r="AJ139" s="15"/>
      <c r="AK139" s="17">
        <f t="shared" si="37"/>
        <v>0</v>
      </c>
      <c r="AL139" s="15"/>
      <c r="AM139" s="17">
        <f t="shared" si="38"/>
        <v>0</v>
      </c>
      <c r="AN139" s="15"/>
      <c r="AO139" s="15">
        <v>0</v>
      </c>
      <c r="AP139" s="17">
        <f t="shared" si="39"/>
        <v>0</v>
      </c>
      <c r="AQ139" s="17" t="e">
        <f t="shared" si="40"/>
        <v>#DIV/0!</v>
      </c>
      <c r="AR139" s="15"/>
      <c r="AS139" s="15"/>
      <c r="AT139" s="15"/>
      <c r="AU139" s="15"/>
      <c r="AV139" s="15"/>
      <c r="AW139" s="15"/>
      <c r="AX139" s="15">
        <v>0</v>
      </c>
      <c r="AY139" s="17">
        <f t="shared" si="41"/>
        <v>0</v>
      </c>
      <c r="AZ139" s="15">
        <v>0</v>
      </c>
      <c r="BA139" s="17">
        <f t="shared" si="42"/>
        <v>0</v>
      </c>
      <c r="BB139" s="15"/>
      <c r="BC139" s="19"/>
    </row>
    <row r="140" spans="1:55" ht="15.75" thickBot="1" x14ac:dyDescent="0.3">
      <c r="A140" s="21" t="s">
        <v>433</v>
      </c>
      <c r="B140" s="22" t="s">
        <v>403</v>
      </c>
      <c r="C140" s="22" t="s">
        <v>57</v>
      </c>
      <c r="D140" s="22">
        <v>1873</v>
      </c>
      <c r="E140" s="22">
        <v>44094</v>
      </c>
      <c r="F140" s="22">
        <v>244400404</v>
      </c>
      <c r="G140" s="22" t="s">
        <v>111</v>
      </c>
      <c r="H140" s="22">
        <v>44470</v>
      </c>
      <c r="I140" s="22" t="s">
        <v>433</v>
      </c>
      <c r="J140" s="22" t="s">
        <v>434</v>
      </c>
      <c r="K140" s="22">
        <v>1</v>
      </c>
      <c r="L140" s="22">
        <v>3208</v>
      </c>
      <c r="M140" s="22">
        <v>13</v>
      </c>
      <c r="N140" s="22">
        <v>13</v>
      </c>
      <c r="O140" s="22">
        <v>0</v>
      </c>
      <c r="P140" s="22">
        <v>1</v>
      </c>
      <c r="Q140" s="22" t="s">
        <v>138</v>
      </c>
      <c r="R140" s="22">
        <v>110</v>
      </c>
      <c r="S140" s="23">
        <f t="shared" si="29"/>
        <v>3.4289276807980051E-2</v>
      </c>
      <c r="T140" s="22">
        <v>11534</v>
      </c>
      <c r="U140" s="22">
        <v>1206</v>
      </c>
      <c r="V140" s="22">
        <v>0</v>
      </c>
      <c r="W140" s="22">
        <v>0</v>
      </c>
      <c r="X140" s="22">
        <v>0</v>
      </c>
      <c r="Y140" s="22">
        <v>0</v>
      </c>
      <c r="Z140" s="22">
        <v>0</v>
      </c>
      <c r="AA140" s="22">
        <v>0</v>
      </c>
      <c r="AB140" s="22">
        <f t="shared" si="30"/>
        <v>11534</v>
      </c>
      <c r="AC140" s="24">
        <f t="shared" si="31"/>
        <v>3.5953865336658355</v>
      </c>
      <c r="AD140" s="25">
        <f t="shared" si="32"/>
        <v>104.85454545454546</v>
      </c>
      <c r="AE140" s="22">
        <f t="shared" si="33"/>
        <v>1206</v>
      </c>
      <c r="AF140" s="24">
        <f t="shared" si="34"/>
        <v>37.593516209476306</v>
      </c>
      <c r="AG140" s="24">
        <f t="shared" si="35"/>
        <v>9.5638474295190719</v>
      </c>
      <c r="AH140" s="24">
        <f t="shared" si="36"/>
        <v>4.7819237147595359</v>
      </c>
      <c r="AI140" s="22">
        <v>22</v>
      </c>
      <c r="AJ140" s="22">
        <v>655</v>
      </c>
      <c r="AK140" s="24">
        <f t="shared" si="37"/>
        <v>20.417705735660849</v>
      </c>
      <c r="AL140" s="22">
        <v>522</v>
      </c>
      <c r="AM140" s="24">
        <f t="shared" si="38"/>
        <v>16.271820448877804</v>
      </c>
      <c r="AN140" s="22">
        <v>4520</v>
      </c>
      <c r="AO140" s="22">
        <v>18140</v>
      </c>
      <c r="AP140" s="24">
        <f t="shared" si="39"/>
        <v>5.6546134663341645</v>
      </c>
      <c r="AQ140" s="24">
        <f t="shared" si="40"/>
        <v>1.5727414600312122</v>
      </c>
      <c r="AR140" s="22"/>
      <c r="AS140" s="22"/>
      <c r="AT140" s="22"/>
      <c r="AU140" s="22">
        <v>0</v>
      </c>
      <c r="AV140" s="22"/>
      <c r="AW140" s="22">
        <v>3300</v>
      </c>
      <c r="AX140" s="22">
        <v>0</v>
      </c>
      <c r="AY140" s="24">
        <f t="shared" si="41"/>
        <v>0</v>
      </c>
      <c r="AZ140" s="22">
        <v>0.88</v>
      </c>
      <c r="BA140" s="24">
        <f t="shared" si="42"/>
        <v>0.54862842892768082</v>
      </c>
      <c r="BB140" s="22">
        <v>21</v>
      </c>
      <c r="BC140" s="26"/>
    </row>
    <row r="141" spans="1:55" hidden="1" x14ac:dyDescent="0.25">
      <c r="A141" s="28" t="s">
        <v>435</v>
      </c>
      <c r="B141" s="29" t="s">
        <v>403</v>
      </c>
      <c r="C141" s="29" t="s">
        <v>67</v>
      </c>
      <c r="D141" s="29">
        <v>5705</v>
      </c>
      <c r="E141" s="29">
        <v>44109</v>
      </c>
      <c r="F141" s="29">
        <v>244400404</v>
      </c>
      <c r="G141" s="29" t="s">
        <v>436</v>
      </c>
      <c r="H141" s="29">
        <v>44100</v>
      </c>
      <c r="I141" s="29" t="s">
        <v>437</v>
      </c>
      <c r="J141" s="29" t="s">
        <v>438</v>
      </c>
      <c r="K141" s="29">
        <v>1</v>
      </c>
      <c r="L141" s="34">
        <v>0</v>
      </c>
      <c r="M141" s="29">
        <v>27.5</v>
      </c>
      <c r="N141" s="29">
        <v>54</v>
      </c>
      <c r="O141" s="29">
        <v>4</v>
      </c>
      <c r="P141" s="29">
        <v>0</v>
      </c>
      <c r="Q141" s="15" t="s">
        <v>439</v>
      </c>
      <c r="R141" s="29">
        <v>307</v>
      </c>
      <c r="S141" s="30" t="e">
        <f t="shared" si="29"/>
        <v>#DIV/0!</v>
      </c>
      <c r="T141" s="29">
        <v>17965</v>
      </c>
      <c r="U141" s="29">
        <v>1365</v>
      </c>
      <c r="V141" s="29">
        <v>309</v>
      </c>
      <c r="W141" s="29">
        <v>26</v>
      </c>
      <c r="X141" s="29">
        <v>1954</v>
      </c>
      <c r="Y141" s="29">
        <v>117</v>
      </c>
      <c r="Z141" s="29">
        <v>0</v>
      </c>
      <c r="AA141" s="29">
        <v>0</v>
      </c>
      <c r="AB141" s="29">
        <f t="shared" si="30"/>
        <v>20228</v>
      </c>
      <c r="AC141" s="31" t="e">
        <f t="shared" si="31"/>
        <v>#DIV/0!</v>
      </c>
      <c r="AD141" s="32">
        <f t="shared" si="32"/>
        <v>65.889250814332243</v>
      </c>
      <c r="AE141" s="29">
        <f t="shared" si="33"/>
        <v>1508</v>
      </c>
      <c r="AF141" s="31" t="e">
        <f t="shared" si="34"/>
        <v>#DIV/0!</v>
      </c>
      <c r="AG141" s="31">
        <f t="shared" si="35"/>
        <v>13.413793103448276</v>
      </c>
      <c r="AH141" s="31">
        <f t="shared" si="36"/>
        <v>6.7068965517241379</v>
      </c>
      <c r="AI141" s="29">
        <v>53</v>
      </c>
      <c r="AJ141" s="29">
        <v>1999</v>
      </c>
      <c r="AK141" s="31" t="e">
        <f t="shared" si="37"/>
        <v>#DIV/0!</v>
      </c>
      <c r="AL141" s="29">
        <v>1280</v>
      </c>
      <c r="AM141" s="31" t="e">
        <f t="shared" si="38"/>
        <v>#DIV/0!</v>
      </c>
      <c r="AN141" s="29"/>
      <c r="AO141" s="29">
        <v>98759</v>
      </c>
      <c r="AP141" s="31" t="e">
        <f t="shared" si="39"/>
        <v>#DIV/0!</v>
      </c>
      <c r="AQ141" s="31">
        <f t="shared" si="40"/>
        <v>4.8822918726517699</v>
      </c>
      <c r="AR141" s="29">
        <v>0</v>
      </c>
      <c r="AS141" s="29"/>
      <c r="AT141" s="29">
        <v>0</v>
      </c>
      <c r="AU141" s="29"/>
      <c r="AV141" s="29"/>
      <c r="AW141" s="29"/>
      <c r="AX141" s="29">
        <v>0</v>
      </c>
      <c r="AY141" s="31" t="e">
        <f t="shared" si="41"/>
        <v>#DIV/0!</v>
      </c>
      <c r="AZ141" s="29">
        <v>5.5</v>
      </c>
      <c r="BA141" s="31" t="e">
        <f t="shared" si="42"/>
        <v>#DIV/0!</v>
      </c>
      <c r="BB141" s="29">
        <v>0</v>
      </c>
      <c r="BC141" s="33"/>
    </row>
    <row r="142" spans="1:55" hidden="1" x14ac:dyDescent="0.25">
      <c r="A142" s="14" t="s">
        <v>440</v>
      </c>
      <c r="B142" s="15" t="s">
        <v>403</v>
      </c>
      <c r="C142" s="15" t="s">
        <v>67</v>
      </c>
      <c r="D142" s="15">
        <v>5709</v>
      </c>
      <c r="E142" s="15">
        <v>44109</v>
      </c>
      <c r="F142" s="15">
        <v>244400404</v>
      </c>
      <c r="G142" s="15" t="s">
        <v>441</v>
      </c>
      <c r="H142" s="15">
        <v>44300</v>
      </c>
      <c r="I142" s="15" t="s">
        <v>437</v>
      </c>
      <c r="J142" s="15" t="s">
        <v>438</v>
      </c>
      <c r="K142" s="15">
        <v>1</v>
      </c>
      <c r="L142" s="35">
        <v>0</v>
      </c>
      <c r="M142" s="15">
        <v>27.5</v>
      </c>
      <c r="N142" s="15">
        <v>17</v>
      </c>
      <c r="O142" s="15">
        <v>6</v>
      </c>
      <c r="P142" s="15">
        <v>0</v>
      </c>
      <c r="Q142" s="15" t="s">
        <v>439</v>
      </c>
      <c r="R142" s="15">
        <v>317</v>
      </c>
      <c r="S142" s="16" t="e">
        <f t="shared" si="29"/>
        <v>#DIV/0!</v>
      </c>
      <c r="T142" s="15">
        <v>14472</v>
      </c>
      <c r="U142" s="15">
        <v>1306</v>
      </c>
      <c r="V142" s="15">
        <v>509</v>
      </c>
      <c r="W142" s="15">
        <v>17</v>
      </c>
      <c r="X142" s="15">
        <v>2145</v>
      </c>
      <c r="Y142" s="15">
        <v>106</v>
      </c>
      <c r="Z142" s="15">
        <v>0</v>
      </c>
      <c r="AA142" s="15">
        <v>0</v>
      </c>
      <c r="AB142" s="15">
        <f t="shared" si="30"/>
        <v>17126</v>
      </c>
      <c r="AC142" s="17" t="e">
        <f t="shared" si="31"/>
        <v>#DIV/0!</v>
      </c>
      <c r="AD142" s="18">
        <f t="shared" si="32"/>
        <v>54.025236593059937</v>
      </c>
      <c r="AE142" s="15">
        <f t="shared" si="33"/>
        <v>1429</v>
      </c>
      <c r="AF142" s="17" t="e">
        <f t="shared" si="34"/>
        <v>#DIV/0!</v>
      </c>
      <c r="AG142" s="17">
        <f t="shared" si="35"/>
        <v>11.984604618614416</v>
      </c>
      <c r="AH142" s="17">
        <f t="shared" si="36"/>
        <v>5.9923023093072079</v>
      </c>
      <c r="AI142" s="15">
        <v>59</v>
      </c>
      <c r="AJ142" s="15">
        <v>1420</v>
      </c>
      <c r="AK142" s="17" t="e">
        <f t="shared" si="37"/>
        <v>#DIV/0!</v>
      </c>
      <c r="AL142" s="15">
        <v>904</v>
      </c>
      <c r="AM142" s="17" t="e">
        <f t="shared" si="38"/>
        <v>#DIV/0!</v>
      </c>
      <c r="AN142" s="15"/>
      <c r="AO142" s="15">
        <v>60922</v>
      </c>
      <c r="AP142" s="17" t="e">
        <f t="shared" si="39"/>
        <v>#DIV/0!</v>
      </c>
      <c r="AQ142" s="17">
        <f t="shared" si="40"/>
        <v>3.5572813266378605</v>
      </c>
      <c r="AR142" s="15">
        <v>0</v>
      </c>
      <c r="AS142" s="15"/>
      <c r="AT142" s="15">
        <v>0</v>
      </c>
      <c r="AU142" s="15"/>
      <c r="AV142" s="15"/>
      <c r="AW142" s="15"/>
      <c r="AX142" s="15">
        <v>0</v>
      </c>
      <c r="AY142" s="17" t="e">
        <f t="shared" si="41"/>
        <v>#DIV/0!</v>
      </c>
      <c r="AZ142" s="15">
        <v>3</v>
      </c>
      <c r="BA142" s="17" t="e">
        <f t="shared" si="42"/>
        <v>#DIV/0!</v>
      </c>
      <c r="BB142" s="15">
        <v>0</v>
      </c>
      <c r="BC142" s="19"/>
    </row>
    <row r="143" spans="1:55" hidden="1" x14ac:dyDescent="0.25">
      <c r="A143" s="14" t="s">
        <v>442</v>
      </c>
      <c r="B143" s="15" t="s">
        <v>403</v>
      </c>
      <c r="C143" s="15" t="s">
        <v>67</v>
      </c>
      <c r="D143" s="15">
        <v>5706</v>
      </c>
      <c r="E143" s="15">
        <v>44109</v>
      </c>
      <c r="F143" s="15">
        <v>244400404</v>
      </c>
      <c r="G143" s="15" t="s">
        <v>443</v>
      </c>
      <c r="H143" s="15">
        <v>44000</v>
      </c>
      <c r="I143" s="15" t="s">
        <v>437</v>
      </c>
      <c r="J143" s="15" t="s">
        <v>438</v>
      </c>
      <c r="K143" s="15">
        <v>1</v>
      </c>
      <c r="L143" s="35">
        <v>0</v>
      </c>
      <c r="M143" s="15">
        <v>27.5</v>
      </c>
      <c r="N143" s="15">
        <v>42</v>
      </c>
      <c r="O143" s="15">
        <v>13</v>
      </c>
      <c r="P143" s="15">
        <v>1</v>
      </c>
      <c r="Q143" s="15" t="s">
        <v>439</v>
      </c>
      <c r="R143" s="15">
        <v>589</v>
      </c>
      <c r="S143" s="16" t="e">
        <f t="shared" si="29"/>
        <v>#DIV/0!</v>
      </c>
      <c r="T143" s="15">
        <v>18146</v>
      </c>
      <c r="U143" s="15">
        <v>1517</v>
      </c>
      <c r="V143" s="15">
        <v>641</v>
      </c>
      <c r="W143" s="15">
        <v>17</v>
      </c>
      <c r="X143" s="15">
        <v>2830</v>
      </c>
      <c r="Y143" s="15">
        <v>229</v>
      </c>
      <c r="Z143" s="15">
        <v>0</v>
      </c>
      <c r="AA143" s="15">
        <v>0</v>
      </c>
      <c r="AB143" s="15">
        <f t="shared" si="30"/>
        <v>21617</v>
      </c>
      <c r="AC143" s="17" t="e">
        <f t="shared" si="31"/>
        <v>#DIV/0!</v>
      </c>
      <c r="AD143" s="18">
        <f t="shared" si="32"/>
        <v>36.701188455008491</v>
      </c>
      <c r="AE143" s="15">
        <f t="shared" si="33"/>
        <v>1763</v>
      </c>
      <c r="AF143" s="17" t="e">
        <f t="shared" si="34"/>
        <v>#DIV/0!</v>
      </c>
      <c r="AG143" s="17">
        <f t="shared" si="35"/>
        <v>12.261486103233125</v>
      </c>
      <c r="AH143" s="17">
        <f t="shared" si="36"/>
        <v>6.1307430516165624</v>
      </c>
      <c r="AI143" s="15">
        <v>54</v>
      </c>
      <c r="AJ143" s="15">
        <v>3208</v>
      </c>
      <c r="AK143" s="17" t="e">
        <f t="shared" si="37"/>
        <v>#DIV/0!</v>
      </c>
      <c r="AL143" s="15">
        <v>1921</v>
      </c>
      <c r="AM143" s="17" t="e">
        <f t="shared" si="38"/>
        <v>#DIV/0!</v>
      </c>
      <c r="AN143" s="15"/>
      <c r="AO143" s="15">
        <v>112720</v>
      </c>
      <c r="AP143" s="17" t="e">
        <f t="shared" si="39"/>
        <v>#DIV/0!</v>
      </c>
      <c r="AQ143" s="17">
        <f t="shared" si="40"/>
        <v>5.2144145811167135</v>
      </c>
      <c r="AR143" s="15">
        <v>0</v>
      </c>
      <c r="AS143" s="15"/>
      <c r="AT143" s="15">
        <v>0</v>
      </c>
      <c r="AU143" s="15"/>
      <c r="AV143" s="15"/>
      <c r="AW143" s="15"/>
      <c r="AX143" s="15">
        <v>0</v>
      </c>
      <c r="AY143" s="17" t="e">
        <f t="shared" si="41"/>
        <v>#DIV/0!</v>
      </c>
      <c r="AZ143" s="15">
        <v>6</v>
      </c>
      <c r="BA143" s="17" t="e">
        <f t="shared" si="42"/>
        <v>#DIV/0!</v>
      </c>
      <c r="BB143" s="15">
        <v>0</v>
      </c>
      <c r="BC143" s="19"/>
    </row>
    <row r="144" spans="1:55" hidden="1" x14ac:dyDescent="0.25">
      <c r="A144" s="14" t="s">
        <v>444</v>
      </c>
      <c r="B144" s="15" t="s">
        <v>403</v>
      </c>
      <c r="C144" s="15" t="s">
        <v>67</v>
      </c>
      <c r="D144" s="15">
        <v>5710</v>
      </c>
      <c r="E144" s="15">
        <v>44109</v>
      </c>
      <c r="F144" s="15">
        <v>244400404</v>
      </c>
      <c r="G144" s="15" t="s">
        <v>445</v>
      </c>
      <c r="H144" s="15">
        <v>44100</v>
      </c>
      <c r="I144" s="15" t="s">
        <v>437</v>
      </c>
      <c r="J144" s="15" t="s">
        <v>438</v>
      </c>
      <c r="K144" s="15">
        <v>1</v>
      </c>
      <c r="L144" s="35">
        <v>0</v>
      </c>
      <c r="M144" s="15">
        <v>27.5</v>
      </c>
      <c r="N144" s="15">
        <v>17</v>
      </c>
      <c r="O144" s="15">
        <v>4</v>
      </c>
      <c r="P144" s="15">
        <v>0</v>
      </c>
      <c r="Q144" s="15" t="s">
        <v>439</v>
      </c>
      <c r="R144" s="15">
        <v>124</v>
      </c>
      <c r="S144" s="16" t="e">
        <f t="shared" si="29"/>
        <v>#DIV/0!</v>
      </c>
      <c r="T144" s="15">
        <v>14649</v>
      </c>
      <c r="U144" s="15">
        <v>1366</v>
      </c>
      <c r="V144" s="15">
        <v>346</v>
      </c>
      <c r="W144" s="15">
        <v>19</v>
      </c>
      <c r="X144" s="15">
        <v>1669</v>
      </c>
      <c r="Y144" s="15">
        <v>125</v>
      </c>
      <c r="Z144" s="15">
        <v>0</v>
      </c>
      <c r="AA144" s="15">
        <v>0</v>
      </c>
      <c r="AB144" s="15">
        <f t="shared" si="30"/>
        <v>16664</v>
      </c>
      <c r="AC144" s="17" t="e">
        <f t="shared" si="31"/>
        <v>#DIV/0!</v>
      </c>
      <c r="AD144" s="18">
        <f t="shared" si="32"/>
        <v>134.38709677419354</v>
      </c>
      <c r="AE144" s="15">
        <f t="shared" si="33"/>
        <v>1510</v>
      </c>
      <c r="AF144" s="17" t="e">
        <f t="shared" si="34"/>
        <v>#DIV/0!</v>
      </c>
      <c r="AG144" s="17">
        <f t="shared" si="35"/>
        <v>11.035761589403974</v>
      </c>
      <c r="AH144" s="17">
        <f t="shared" si="36"/>
        <v>5.5178807947019868</v>
      </c>
      <c r="AI144" s="15">
        <v>51</v>
      </c>
      <c r="AJ144" s="15">
        <v>2029</v>
      </c>
      <c r="AK144" s="17" t="e">
        <f t="shared" si="37"/>
        <v>#DIV/0!</v>
      </c>
      <c r="AL144" s="15">
        <v>1314</v>
      </c>
      <c r="AM144" s="17" t="e">
        <f t="shared" si="38"/>
        <v>#DIV/0!</v>
      </c>
      <c r="AN144" s="15"/>
      <c r="AO144" s="15">
        <v>89760</v>
      </c>
      <c r="AP144" s="17" t="e">
        <f t="shared" si="39"/>
        <v>#DIV/0!</v>
      </c>
      <c r="AQ144" s="17">
        <f t="shared" si="40"/>
        <v>5.3864618338934234</v>
      </c>
      <c r="AR144" s="15">
        <v>0</v>
      </c>
      <c r="AS144" s="15"/>
      <c r="AT144" s="15">
        <v>0</v>
      </c>
      <c r="AU144" s="15"/>
      <c r="AV144" s="15"/>
      <c r="AW144" s="15"/>
      <c r="AX144" s="15">
        <v>0</v>
      </c>
      <c r="AY144" s="17" t="e">
        <f t="shared" si="41"/>
        <v>#DIV/0!</v>
      </c>
      <c r="AZ144" s="15">
        <v>5.2</v>
      </c>
      <c r="BA144" s="17" t="e">
        <f t="shared" si="42"/>
        <v>#DIV/0!</v>
      </c>
      <c r="BB144" s="15">
        <v>0</v>
      </c>
      <c r="BC144" s="19"/>
    </row>
    <row r="145" spans="1:55" hidden="1" x14ac:dyDescent="0.25">
      <c r="A145" s="14" t="s">
        <v>446</v>
      </c>
      <c r="B145" s="15" t="s">
        <v>403</v>
      </c>
      <c r="C145" s="15" t="s">
        <v>67</v>
      </c>
      <c r="D145" s="15">
        <v>5708</v>
      </c>
      <c r="E145" s="15">
        <v>44109</v>
      </c>
      <c r="F145" s="15">
        <v>244400404</v>
      </c>
      <c r="G145" s="15" t="s">
        <v>447</v>
      </c>
      <c r="H145" s="15">
        <v>44300</v>
      </c>
      <c r="I145" s="15" t="s">
        <v>437</v>
      </c>
      <c r="J145" s="15" t="s">
        <v>438</v>
      </c>
      <c r="K145" s="15">
        <v>1</v>
      </c>
      <c r="L145" s="35">
        <v>0</v>
      </c>
      <c r="M145" s="15">
        <v>32</v>
      </c>
      <c r="N145" s="15">
        <v>99</v>
      </c>
      <c r="O145" s="15">
        <v>22</v>
      </c>
      <c r="P145" s="15">
        <v>1</v>
      </c>
      <c r="Q145" s="15" t="s">
        <v>439</v>
      </c>
      <c r="R145" s="15">
        <v>1615</v>
      </c>
      <c r="S145" s="16" t="e">
        <f t="shared" si="29"/>
        <v>#DIV/0!</v>
      </c>
      <c r="T145" s="15">
        <v>39966</v>
      </c>
      <c r="U145" s="15">
        <v>3292</v>
      </c>
      <c r="V145" s="15">
        <v>10488</v>
      </c>
      <c r="W145" s="15">
        <v>484</v>
      </c>
      <c r="X145" s="15">
        <v>6925</v>
      </c>
      <c r="Y145" s="15">
        <v>432</v>
      </c>
      <c r="Z145" s="15">
        <v>1</v>
      </c>
      <c r="AA145" s="15">
        <v>1</v>
      </c>
      <c r="AB145" s="15">
        <f t="shared" si="30"/>
        <v>57380</v>
      </c>
      <c r="AC145" s="17" t="e">
        <f t="shared" si="31"/>
        <v>#DIV/0!</v>
      </c>
      <c r="AD145" s="18">
        <f t="shared" si="32"/>
        <v>35.529411764705884</v>
      </c>
      <c r="AE145" s="15">
        <f t="shared" si="33"/>
        <v>4209</v>
      </c>
      <c r="AF145" s="17" t="e">
        <f t="shared" si="34"/>
        <v>#DIV/0!</v>
      </c>
      <c r="AG145" s="17">
        <f t="shared" si="35"/>
        <v>13.632691850795913</v>
      </c>
      <c r="AH145" s="17">
        <f t="shared" si="36"/>
        <v>6.8163459253979566</v>
      </c>
      <c r="AI145" s="15">
        <v>131</v>
      </c>
      <c r="AJ145" s="15">
        <v>8751</v>
      </c>
      <c r="AK145" s="17" t="e">
        <f t="shared" si="37"/>
        <v>#DIV/0!</v>
      </c>
      <c r="AL145" s="15">
        <v>5376</v>
      </c>
      <c r="AM145" s="17" t="e">
        <f t="shared" si="38"/>
        <v>#DIV/0!</v>
      </c>
      <c r="AN145" s="15">
        <v>65638</v>
      </c>
      <c r="AO145" s="15">
        <v>374398</v>
      </c>
      <c r="AP145" s="17" t="e">
        <f t="shared" si="39"/>
        <v>#DIV/0!</v>
      </c>
      <c r="AQ145" s="17">
        <f t="shared" si="40"/>
        <v>6.524886720111537</v>
      </c>
      <c r="AR145" s="15">
        <v>0</v>
      </c>
      <c r="AS145" s="15"/>
      <c r="AT145" s="15">
        <v>0</v>
      </c>
      <c r="AU145" s="15"/>
      <c r="AV145" s="15"/>
      <c r="AW145" s="15"/>
      <c r="AX145" s="15">
        <v>0</v>
      </c>
      <c r="AY145" s="17" t="e">
        <f t="shared" si="41"/>
        <v>#DIV/0!</v>
      </c>
      <c r="AZ145" s="15">
        <v>17.600000000000001</v>
      </c>
      <c r="BA145" s="17" t="e">
        <f t="shared" si="42"/>
        <v>#DIV/0!</v>
      </c>
      <c r="BB145" s="15">
        <v>0</v>
      </c>
      <c r="BC145" s="19"/>
    </row>
    <row r="146" spans="1:55" hidden="1" x14ac:dyDescent="0.25">
      <c r="A146" s="14" t="s">
        <v>448</v>
      </c>
      <c r="B146" s="15" t="s">
        <v>403</v>
      </c>
      <c r="C146" s="15" t="s">
        <v>67</v>
      </c>
      <c r="D146" s="15">
        <v>1877</v>
      </c>
      <c r="E146" s="15">
        <v>44109</v>
      </c>
      <c r="F146" s="15">
        <v>244400404</v>
      </c>
      <c r="G146" s="15" t="s">
        <v>449</v>
      </c>
      <c r="H146" s="15">
        <v>44041</v>
      </c>
      <c r="I146" s="15" t="s">
        <v>437</v>
      </c>
      <c r="J146" s="15" t="s">
        <v>438</v>
      </c>
      <c r="K146" s="15">
        <v>1</v>
      </c>
      <c r="L146" s="35">
        <v>306694</v>
      </c>
      <c r="M146" s="15">
        <v>45</v>
      </c>
      <c r="N146" s="15">
        <v>303</v>
      </c>
      <c r="O146" s="15">
        <v>46</v>
      </c>
      <c r="P146" s="15">
        <v>1</v>
      </c>
      <c r="Q146" s="15" t="s">
        <v>439</v>
      </c>
      <c r="R146" s="15">
        <v>5790</v>
      </c>
      <c r="S146" s="16">
        <f t="shared" si="29"/>
        <v>1.8878752111224868E-2</v>
      </c>
      <c r="T146" s="15">
        <v>244835</v>
      </c>
      <c r="U146" s="15">
        <v>10021</v>
      </c>
      <c r="V146" s="15">
        <v>35773</v>
      </c>
      <c r="W146" s="15">
        <v>962</v>
      </c>
      <c r="X146" s="15">
        <v>15275</v>
      </c>
      <c r="Y146" s="15">
        <v>1067</v>
      </c>
      <c r="Z146" s="15">
        <v>121</v>
      </c>
      <c r="AA146" s="15">
        <v>66</v>
      </c>
      <c r="AB146" s="15">
        <f t="shared" si="30"/>
        <v>296004</v>
      </c>
      <c r="AC146" s="17">
        <f t="shared" si="31"/>
        <v>0.96514441104162452</v>
      </c>
      <c r="AD146" s="18">
        <f t="shared" si="32"/>
        <v>51.123316062176166</v>
      </c>
      <c r="AE146" s="15">
        <f t="shared" si="33"/>
        <v>12116</v>
      </c>
      <c r="AF146" s="17">
        <f t="shared" si="34"/>
        <v>3.9505174538791108</v>
      </c>
      <c r="AG146" s="17">
        <f t="shared" si="35"/>
        <v>24.430835259161441</v>
      </c>
      <c r="AH146" s="17">
        <f t="shared" si="36"/>
        <v>12.21541762958072</v>
      </c>
      <c r="AI146" s="15">
        <v>437</v>
      </c>
      <c r="AJ146" s="15">
        <v>22723</v>
      </c>
      <c r="AK146" s="17">
        <f t="shared" si="37"/>
        <v>7.4090135444449521</v>
      </c>
      <c r="AL146" s="15">
        <v>11690</v>
      </c>
      <c r="AM146" s="17">
        <f t="shared" si="38"/>
        <v>3.8116167906773528</v>
      </c>
      <c r="AN146" s="15">
        <v>202292</v>
      </c>
      <c r="AO146" s="15">
        <v>507572</v>
      </c>
      <c r="AP146" s="17">
        <f t="shared" si="39"/>
        <v>1.6549785779963091</v>
      </c>
      <c r="AQ146" s="17">
        <f t="shared" si="40"/>
        <v>1.7147470980121891</v>
      </c>
      <c r="AR146" s="15">
        <v>0</v>
      </c>
      <c r="AS146" s="15"/>
      <c r="AT146" s="15">
        <v>0</v>
      </c>
      <c r="AU146" s="15"/>
      <c r="AV146" s="15"/>
      <c r="AW146" s="15"/>
      <c r="AX146" s="15">
        <v>0</v>
      </c>
      <c r="AY146" s="17">
        <f t="shared" si="41"/>
        <v>0</v>
      </c>
      <c r="AZ146" s="15">
        <v>43.3</v>
      </c>
      <c r="BA146" s="17">
        <f t="shared" si="42"/>
        <v>0.28236613693127349</v>
      </c>
      <c r="BB146" s="15">
        <v>0</v>
      </c>
      <c r="BC146" s="19"/>
    </row>
    <row r="147" spans="1:55" hidden="1" x14ac:dyDescent="0.25">
      <c r="A147" s="14" t="s">
        <v>450</v>
      </c>
      <c r="B147" s="15" t="s">
        <v>403</v>
      </c>
      <c r="C147" s="15" t="s">
        <v>67</v>
      </c>
      <c r="D147" s="15">
        <v>13115</v>
      </c>
      <c r="E147" s="15">
        <v>44109</v>
      </c>
      <c r="F147" s="15">
        <v>244400404</v>
      </c>
      <c r="G147" s="15" t="s">
        <v>451</v>
      </c>
      <c r="H147" s="15">
        <v>44100</v>
      </c>
      <c r="I147" s="15" t="s">
        <v>437</v>
      </c>
      <c r="J147" s="15" t="s">
        <v>438</v>
      </c>
      <c r="K147" s="15">
        <v>1</v>
      </c>
      <c r="L147" s="35">
        <v>0</v>
      </c>
      <c r="M147" s="15">
        <v>32</v>
      </c>
      <c r="N147" s="15">
        <v>80</v>
      </c>
      <c r="O147" s="15">
        <v>31</v>
      </c>
      <c r="P147" s="15">
        <v>1</v>
      </c>
      <c r="Q147" s="15" t="s">
        <v>439</v>
      </c>
      <c r="R147" s="15">
        <v>1054</v>
      </c>
      <c r="S147" s="16" t="e">
        <f t="shared" si="29"/>
        <v>#DIV/0!</v>
      </c>
      <c r="T147" s="15">
        <v>40025</v>
      </c>
      <c r="U147" s="15">
        <v>3535</v>
      </c>
      <c r="V147" s="15">
        <v>500</v>
      </c>
      <c r="W147" s="15">
        <v>18</v>
      </c>
      <c r="X147" s="15">
        <v>5525</v>
      </c>
      <c r="Y147" s="15">
        <v>385</v>
      </c>
      <c r="Z147" s="15">
        <v>42</v>
      </c>
      <c r="AA147" s="15">
        <v>42</v>
      </c>
      <c r="AB147" s="15">
        <f t="shared" si="30"/>
        <v>46092</v>
      </c>
      <c r="AC147" s="17" t="e">
        <f t="shared" si="31"/>
        <v>#DIV/0!</v>
      </c>
      <c r="AD147" s="18">
        <f t="shared" si="32"/>
        <v>43.730550284629985</v>
      </c>
      <c r="AE147" s="15">
        <f t="shared" si="33"/>
        <v>3980</v>
      </c>
      <c r="AF147" s="17" t="e">
        <f t="shared" si="34"/>
        <v>#DIV/0!</v>
      </c>
      <c r="AG147" s="17">
        <f t="shared" si="35"/>
        <v>11.580904522613066</v>
      </c>
      <c r="AH147" s="17">
        <f t="shared" si="36"/>
        <v>5.790452261306533</v>
      </c>
      <c r="AI147" s="15">
        <v>149</v>
      </c>
      <c r="AJ147" s="15">
        <v>7123</v>
      </c>
      <c r="AK147" s="17" t="e">
        <f t="shared" si="37"/>
        <v>#DIV/0!</v>
      </c>
      <c r="AL147" s="15">
        <v>4159</v>
      </c>
      <c r="AM147" s="17" t="e">
        <f t="shared" si="38"/>
        <v>#DIV/0!</v>
      </c>
      <c r="AN147" s="15">
        <v>73666</v>
      </c>
      <c r="AO147" s="15">
        <v>294649</v>
      </c>
      <c r="AP147" s="17" t="e">
        <f t="shared" si="39"/>
        <v>#DIV/0!</v>
      </c>
      <c r="AQ147" s="17">
        <f t="shared" si="40"/>
        <v>6.3926277879024562</v>
      </c>
      <c r="AR147" s="15">
        <v>0</v>
      </c>
      <c r="AS147" s="15"/>
      <c r="AT147" s="15">
        <v>0</v>
      </c>
      <c r="AU147" s="15"/>
      <c r="AV147" s="15"/>
      <c r="AW147" s="15"/>
      <c r="AX147" s="15">
        <v>0</v>
      </c>
      <c r="AY147" s="17" t="e">
        <f t="shared" si="41"/>
        <v>#DIV/0!</v>
      </c>
      <c r="AZ147" s="15">
        <v>12.9</v>
      </c>
      <c r="BA147" s="17" t="e">
        <f t="shared" si="42"/>
        <v>#DIV/0!</v>
      </c>
      <c r="BB147" s="15">
        <v>0</v>
      </c>
      <c r="BC147" s="19"/>
    </row>
    <row r="148" spans="1:55" hidden="1" x14ac:dyDescent="0.25">
      <c r="A148" s="14" t="s">
        <v>452</v>
      </c>
      <c r="B148" s="15" t="s">
        <v>403</v>
      </c>
      <c r="C148" s="15" t="s">
        <v>67</v>
      </c>
      <c r="D148" s="15">
        <v>5707</v>
      </c>
      <c r="E148" s="15">
        <v>44109</v>
      </c>
      <c r="F148" s="15">
        <v>244400404</v>
      </c>
      <c r="G148" s="15" t="s">
        <v>453</v>
      </c>
      <c r="H148" s="15">
        <v>44300</v>
      </c>
      <c r="I148" s="15" t="s">
        <v>437</v>
      </c>
      <c r="J148" s="15" t="s">
        <v>438</v>
      </c>
      <c r="K148" s="15">
        <v>1</v>
      </c>
      <c r="L148" s="35">
        <v>0</v>
      </c>
      <c r="M148" s="15">
        <v>32</v>
      </c>
      <c r="N148" s="15">
        <v>62</v>
      </c>
      <c r="O148" s="15">
        <v>20</v>
      </c>
      <c r="P148" s="15">
        <v>1</v>
      </c>
      <c r="Q148" s="15" t="s">
        <v>439</v>
      </c>
      <c r="R148" s="15">
        <v>969</v>
      </c>
      <c r="S148" s="16" t="e">
        <f t="shared" si="29"/>
        <v>#DIV/0!</v>
      </c>
      <c r="T148" s="15">
        <v>32613</v>
      </c>
      <c r="U148" s="15">
        <v>3156</v>
      </c>
      <c r="V148" s="15">
        <v>10817</v>
      </c>
      <c r="W148" s="15">
        <v>492</v>
      </c>
      <c r="X148" s="15">
        <v>6867</v>
      </c>
      <c r="Y148" s="15">
        <v>337</v>
      </c>
      <c r="Z148" s="15">
        <v>17</v>
      </c>
      <c r="AA148" s="15">
        <v>17</v>
      </c>
      <c r="AB148" s="15">
        <f t="shared" si="30"/>
        <v>50314</v>
      </c>
      <c r="AC148" s="17" t="e">
        <f t="shared" si="31"/>
        <v>#DIV/0!</v>
      </c>
      <c r="AD148" s="18">
        <f t="shared" si="32"/>
        <v>51.923632610939116</v>
      </c>
      <c r="AE148" s="15">
        <f t="shared" si="33"/>
        <v>4002</v>
      </c>
      <c r="AF148" s="17" t="e">
        <f t="shared" si="34"/>
        <v>#DIV/0!</v>
      </c>
      <c r="AG148" s="17">
        <f t="shared" si="35"/>
        <v>12.572213893053473</v>
      </c>
      <c r="AH148" s="17">
        <f t="shared" si="36"/>
        <v>6.2861069465267363</v>
      </c>
      <c r="AI148" s="15">
        <v>136</v>
      </c>
      <c r="AJ148" s="15">
        <v>4487</v>
      </c>
      <c r="AK148" s="17" t="e">
        <f t="shared" si="37"/>
        <v>#DIV/0!</v>
      </c>
      <c r="AL148" s="15">
        <v>2608</v>
      </c>
      <c r="AM148" s="17" t="e">
        <f t="shared" si="38"/>
        <v>#DIV/0!</v>
      </c>
      <c r="AN148" s="15"/>
      <c r="AO148" s="15">
        <v>163438</v>
      </c>
      <c r="AP148" s="17" t="e">
        <f t="shared" si="39"/>
        <v>#DIV/0!</v>
      </c>
      <c r="AQ148" s="17">
        <f t="shared" si="40"/>
        <v>3.2483602973327503</v>
      </c>
      <c r="AR148" s="15">
        <v>0</v>
      </c>
      <c r="AS148" s="15"/>
      <c r="AT148" s="15">
        <v>0</v>
      </c>
      <c r="AU148" s="15"/>
      <c r="AV148" s="15"/>
      <c r="AW148" s="15"/>
      <c r="AX148" s="15">
        <v>0</v>
      </c>
      <c r="AY148" s="17" t="e">
        <f t="shared" si="41"/>
        <v>#DIV/0!</v>
      </c>
      <c r="AZ148" s="15">
        <v>19.100000000000001</v>
      </c>
      <c r="BA148" s="17" t="e">
        <f t="shared" si="42"/>
        <v>#DIV/0!</v>
      </c>
      <c r="BB148" s="15">
        <v>0</v>
      </c>
      <c r="BC148" s="19"/>
    </row>
    <row r="149" spans="1:55" hidden="1" x14ac:dyDescent="0.25">
      <c r="A149" s="14" t="s">
        <v>454</v>
      </c>
      <c r="B149" s="15" t="s">
        <v>403</v>
      </c>
      <c r="C149" s="15" t="s">
        <v>67</v>
      </c>
      <c r="D149" s="15">
        <v>19688</v>
      </c>
      <c r="E149" s="15">
        <v>44109</v>
      </c>
      <c r="F149" s="15">
        <v>244400404</v>
      </c>
      <c r="G149" s="15" t="s">
        <v>455</v>
      </c>
      <c r="H149" s="15">
        <v>44000</v>
      </c>
      <c r="I149" s="15" t="s">
        <v>437</v>
      </c>
      <c r="J149" s="15" t="s">
        <v>438</v>
      </c>
      <c r="K149" s="15">
        <v>1</v>
      </c>
      <c r="L149" s="35">
        <v>0</v>
      </c>
      <c r="M149" s="15">
        <v>30</v>
      </c>
      <c r="N149" s="15">
        <v>16</v>
      </c>
      <c r="O149" s="15">
        <v>1</v>
      </c>
      <c r="P149" s="15">
        <v>1</v>
      </c>
      <c r="Q149" s="15" t="s">
        <v>439</v>
      </c>
      <c r="R149" s="15">
        <v>1714</v>
      </c>
      <c r="S149" s="16" t="e">
        <f t="shared" si="29"/>
        <v>#DIV/0!</v>
      </c>
      <c r="T149" s="15">
        <v>0</v>
      </c>
      <c r="U149" s="15">
        <v>0</v>
      </c>
      <c r="V149" s="15"/>
      <c r="W149" s="15"/>
      <c r="X149" s="15"/>
      <c r="Y149" s="15"/>
      <c r="Z149" s="15"/>
      <c r="AA149" s="15"/>
      <c r="AB149" s="15">
        <f t="shared" si="30"/>
        <v>0</v>
      </c>
      <c r="AC149" s="17" t="e">
        <f t="shared" si="31"/>
        <v>#DIV/0!</v>
      </c>
      <c r="AD149" s="18">
        <f t="shared" si="32"/>
        <v>0</v>
      </c>
      <c r="AE149" s="15">
        <f t="shared" si="33"/>
        <v>0</v>
      </c>
      <c r="AF149" s="17" t="e">
        <f t="shared" si="34"/>
        <v>#DIV/0!</v>
      </c>
      <c r="AG149" s="17" t="e">
        <f t="shared" si="35"/>
        <v>#DIV/0!</v>
      </c>
      <c r="AH149" s="17" t="e">
        <f t="shared" si="36"/>
        <v>#DIV/0!</v>
      </c>
      <c r="AI149" s="15"/>
      <c r="AJ149" s="15"/>
      <c r="AK149" s="17" t="e">
        <f t="shared" si="37"/>
        <v>#DIV/0!</v>
      </c>
      <c r="AL149" s="15"/>
      <c r="AM149" s="17" t="e">
        <f t="shared" si="38"/>
        <v>#DIV/0!</v>
      </c>
      <c r="AN149" s="15">
        <v>2028</v>
      </c>
      <c r="AO149" s="15">
        <v>0</v>
      </c>
      <c r="AP149" s="17" t="e">
        <f t="shared" si="39"/>
        <v>#DIV/0!</v>
      </c>
      <c r="AQ149" s="17" t="e">
        <f t="shared" si="40"/>
        <v>#DIV/0!</v>
      </c>
      <c r="AR149" s="15">
        <v>0</v>
      </c>
      <c r="AS149" s="15"/>
      <c r="AT149" s="15">
        <v>0</v>
      </c>
      <c r="AU149" s="15"/>
      <c r="AV149" s="15"/>
      <c r="AW149" s="15"/>
      <c r="AX149" s="15">
        <v>0</v>
      </c>
      <c r="AY149" s="17" t="e">
        <f t="shared" si="41"/>
        <v>#DIV/0!</v>
      </c>
      <c r="AZ149" s="15">
        <v>12.899999999999999</v>
      </c>
      <c r="BA149" s="17" t="e">
        <f t="shared" si="42"/>
        <v>#DIV/0!</v>
      </c>
      <c r="BB149" s="15">
        <v>0</v>
      </c>
      <c r="BC149" s="19"/>
    </row>
    <row r="150" spans="1:55" hidden="1" x14ac:dyDescent="0.25">
      <c r="A150" s="14" t="s">
        <v>456</v>
      </c>
      <c r="B150" s="15" t="s">
        <v>403</v>
      </c>
      <c r="C150" s="15" t="s">
        <v>67</v>
      </c>
      <c r="D150" s="15">
        <v>5719</v>
      </c>
      <c r="E150" s="15">
        <v>44114</v>
      </c>
      <c r="F150" s="15">
        <v>244400404</v>
      </c>
      <c r="G150" s="15" t="s">
        <v>457</v>
      </c>
      <c r="H150" s="15">
        <v>44700</v>
      </c>
      <c r="I150" s="15" t="s">
        <v>458</v>
      </c>
      <c r="J150" s="15"/>
      <c r="K150" s="15">
        <v>1</v>
      </c>
      <c r="L150" s="35">
        <v>0</v>
      </c>
      <c r="M150" s="15">
        <v>7</v>
      </c>
      <c r="N150" s="15">
        <v>8</v>
      </c>
      <c r="O150" s="15">
        <v>0</v>
      </c>
      <c r="P150" s="15">
        <v>0</v>
      </c>
      <c r="Q150" s="15" t="s">
        <v>459</v>
      </c>
      <c r="R150" s="15">
        <v>116</v>
      </c>
      <c r="S150" s="16" t="e">
        <f t="shared" si="29"/>
        <v>#DIV/0!</v>
      </c>
      <c r="T150" s="15">
        <v>2368</v>
      </c>
      <c r="U150" s="15">
        <v>330</v>
      </c>
      <c r="V150" s="15">
        <v>0</v>
      </c>
      <c r="W150" s="15">
        <v>0</v>
      </c>
      <c r="X150" s="15">
        <v>0</v>
      </c>
      <c r="Y150" s="15">
        <v>0</v>
      </c>
      <c r="Z150" s="15">
        <v>0</v>
      </c>
      <c r="AA150" s="15">
        <v>0</v>
      </c>
      <c r="AB150" s="15">
        <f t="shared" si="30"/>
        <v>2368</v>
      </c>
      <c r="AC150" s="17" t="e">
        <f t="shared" si="31"/>
        <v>#DIV/0!</v>
      </c>
      <c r="AD150" s="18">
        <f t="shared" si="32"/>
        <v>20.413793103448278</v>
      </c>
      <c r="AE150" s="15">
        <f t="shared" si="33"/>
        <v>330</v>
      </c>
      <c r="AF150" s="17" t="e">
        <f t="shared" si="34"/>
        <v>#DIV/0!</v>
      </c>
      <c r="AG150" s="17">
        <f t="shared" si="35"/>
        <v>7.1757575757575758</v>
      </c>
      <c r="AH150" s="17">
        <f t="shared" si="36"/>
        <v>3.5878787878787879</v>
      </c>
      <c r="AI150" s="15">
        <v>101</v>
      </c>
      <c r="AJ150" s="15">
        <v>262</v>
      </c>
      <c r="AK150" s="17" t="e">
        <f t="shared" si="37"/>
        <v>#DIV/0!</v>
      </c>
      <c r="AL150" s="15">
        <v>262</v>
      </c>
      <c r="AM150" s="17" t="e">
        <f t="shared" si="38"/>
        <v>#DIV/0!</v>
      </c>
      <c r="AN150" s="15"/>
      <c r="AO150" s="15">
        <v>9549</v>
      </c>
      <c r="AP150" s="17" t="e">
        <f t="shared" si="39"/>
        <v>#DIV/0!</v>
      </c>
      <c r="AQ150" s="17">
        <f t="shared" si="40"/>
        <v>4.0325168918918921</v>
      </c>
      <c r="AR150" s="15">
        <v>0</v>
      </c>
      <c r="AS150" s="15"/>
      <c r="AT150" s="15">
        <v>0</v>
      </c>
      <c r="AU150" s="15">
        <v>1</v>
      </c>
      <c r="AV150" s="15" t="s">
        <v>105</v>
      </c>
      <c r="AW150" s="15"/>
      <c r="AX150" s="15">
        <v>0</v>
      </c>
      <c r="AY150" s="17" t="e">
        <f t="shared" si="41"/>
        <v>#DIV/0!</v>
      </c>
      <c r="AZ150" s="15">
        <v>0</v>
      </c>
      <c r="BA150" s="17" t="e">
        <f t="shared" si="42"/>
        <v>#DIV/0!</v>
      </c>
      <c r="BB150" s="15"/>
      <c r="BC150" s="19"/>
    </row>
    <row r="151" spans="1:55" hidden="1" x14ac:dyDescent="0.25">
      <c r="A151" s="14" t="s">
        <v>460</v>
      </c>
      <c r="B151" s="15" t="s">
        <v>403</v>
      </c>
      <c r="C151" s="15" t="s">
        <v>67</v>
      </c>
      <c r="D151" s="15">
        <v>5718</v>
      </c>
      <c r="E151" s="15">
        <v>44114</v>
      </c>
      <c r="F151" s="15">
        <v>244400404</v>
      </c>
      <c r="G151" s="15" t="s">
        <v>461</v>
      </c>
      <c r="H151" s="15">
        <v>44700</v>
      </c>
      <c r="I151" s="15" t="s">
        <v>458</v>
      </c>
      <c r="J151" s="15"/>
      <c r="K151" s="15">
        <v>1</v>
      </c>
      <c r="L151" s="35">
        <v>0</v>
      </c>
      <c r="M151" s="15">
        <v>18</v>
      </c>
      <c r="N151" s="15">
        <v>18</v>
      </c>
      <c r="O151" s="15">
        <v>1</v>
      </c>
      <c r="P151" s="15">
        <v>1</v>
      </c>
      <c r="Q151" s="15" t="s">
        <v>459</v>
      </c>
      <c r="R151" s="15">
        <v>170</v>
      </c>
      <c r="S151" s="16" t="e">
        <f t="shared" si="29"/>
        <v>#DIV/0!</v>
      </c>
      <c r="T151" s="15">
        <v>18757</v>
      </c>
      <c r="U151" s="15">
        <v>1072</v>
      </c>
      <c r="V151" s="15">
        <v>103</v>
      </c>
      <c r="W151" s="15">
        <v>9</v>
      </c>
      <c r="X151" s="15">
        <v>733</v>
      </c>
      <c r="Y151" s="15">
        <v>82</v>
      </c>
      <c r="Z151" s="15">
        <v>0</v>
      </c>
      <c r="AA151" s="15">
        <v>0</v>
      </c>
      <c r="AB151" s="15">
        <f t="shared" si="30"/>
        <v>19593</v>
      </c>
      <c r="AC151" s="17" t="e">
        <f t="shared" si="31"/>
        <v>#DIV/0!</v>
      </c>
      <c r="AD151" s="18">
        <f t="shared" si="32"/>
        <v>115.25294117647059</v>
      </c>
      <c r="AE151" s="15">
        <f t="shared" si="33"/>
        <v>1163</v>
      </c>
      <c r="AF151" s="17" t="e">
        <f t="shared" si="34"/>
        <v>#DIV/0!</v>
      </c>
      <c r="AG151" s="17">
        <f t="shared" si="35"/>
        <v>16.846947549441101</v>
      </c>
      <c r="AH151" s="17">
        <f t="shared" si="36"/>
        <v>8.4234737747205504</v>
      </c>
      <c r="AI151" s="15">
        <v>399</v>
      </c>
      <c r="AJ151" s="15">
        <v>1260</v>
      </c>
      <c r="AK151" s="17" t="e">
        <f t="shared" si="37"/>
        <v>#DIV/0!</v>
      </c>
      <c r="AL151" s="15">
        <v>1260</v>
      </c>
      <c r="AM151" s="17" t="e">
        <f t="shared" si="38"/>
        <v>#DIV/0!</v>
      </c>
      <c r="AN151" s="15"/>
      <c r="AO151" s="15">
        <v>51250</v>
      </c>
      <c r="AP151" s="17" t="e">
        <f t="shared" si="39"/>
        <v>#DIV/0!</v>
      </c>
      <c r="AQ151" s="17">
        <f t="shared" si="40"/>
        <v>2.6157301076915225</v>
      </c>
      <c r="AR151" s="15">
        <v>0</v>
      </c>
      <c r="AS151" s="15"/>
      <c r="AT151" s="15">
        <v>0</v>
      </c>
      <c r="AU151" s="15">
        <v>1</v>
      </c>
      <c r="AV151" s="15" t="s">
        <v>105</v>
      </c>
      <c r="AW151" s="15"/>
      <c r="AX151" s="15">
        <v>0</v>
      </c>
      <c r="AY151" s="17" t="e">
        <f t="shared" si="41"/>
        <v>#DIV/0!</v>
      </c>
      <c r="AZ151" s="15">
        <v>0</v>
      </c>
      <c r="BA151" s="17" t="e">
        <f t="shared" si="42"/>
        <v>#DIV/0!</v>
      </c>
      <c r="BB151" s="15"/>
      <c r="BC151" s="19"/>
    </row>
    <row r="152" spans="1:55" hidden="1" x14ac:dyDescent="0.25">
      <c r="A152" s="14" t="s">
        <v>462</v>
      </c>
      <c r="B152" s="15" t="s">
        <v>403</v>
      </c>
      <c r="C152" s="15" t="s">
        <v>67</v>
      </c>
      <c r="D152" s="15">
        <v>1879</v>
      </c>
      <c r="E152" s="15">
        <v>44114</v>
      </c>
      <c r="F152" s="15">
        <v>244400404</v>
      </c>
      <c r="G152" s="15" t="s">
        <v>463</v>
      </c>
      <c r="H152" s="15">
        <v>44706</v>
      </c>
      <c r="I152" s="15" t="s">
        <v>458</v>
      </c>
      <c r="J152" s="15"/>
      <c r="K152" s="15">
        <v>1</v>
      </c>
      <c r="L152" s="35">
        <v>25931</v>
      </c>
      <c r="M152" s="15">
        <v>33.5</v>
      </c>
      <c r="N152" s="15">
        <v>35</v>
      </c>
      <c r="O152" s="15">
        <v>15</v>
      </c>
      <c r="P152" s="15">
        <v>1</v>
      </c>
      <c r="Q152" s="15" t="s">
        <v>459</v>
      </c>
      <c r="R152" s="15">
        <v>950</v>
      </c>
      <c r="S152" s="16">
        <f t="shared" si="29"/>
        <v>3.6635687015541242E-2</v>
      </c>
      <c r="T152" s="15">
        <v>29920</v>
      </c>
      <c r="U152" s="15">
        <v>2348</v>
      </c>
      <c r="V152" s="15">
        <v>2976</v>
      </c>
      <c r="W152" s="15">
        <v>119</v>
      </c>
      <c r="X152" s="15">
        <v>3126</v>
      </c>
      <c r="Y152" s="15">
        <v>204</v>
      </c>
      <c r="Z152" s="15">
        <v>1</v>
      </c>
      <c r="AA152" s="15">
        <v>0</v>
      </c>
      <c r="AB152" s="15">
        <f t="shared" si="30"/>
        <v>36023</v>
      </c>
      <c r="AC152" s="17">
        <f t="shared" si="31"/>
        <v>1.389186687748255</v>
      </c>
      <c r="AD152" s="18">
        <f t="shared" si="32"/>
        <v>37.918947368421051</v>
      </c>
      <c r="AE152" s="15">
        <f t="shared" si="33"/>
        <v>2671</v>
      </c>
      <c r="AF152" s="17">
        <f t="shared" si="34"/>
        <v>10.300412633527438</v>
      </c>
      <c r="AG152" s="17">
        <f t="shared" si="35"/>
        <v>13.486709097716211</v>
      </c>
      <c r="AH152" s="17">
        <f t="shared" si="36"/>
        <v>6.7433545488581057</v>
      </c>
      <c r="AI152" s="15">
        <v>866</v>
      </c>
      <c r="AJ152" s="15">
        <v>2735</v>
      </c>
      <c r="AK152" s="17">
        <f t="shared" si="37"/>
        <v>10.54722147236898</v>
      </c>
      <c r="AL152" s="15">
        <v>2735</v>
      </c>
      <c r="AM152" s="17">
        <f t="shared" si="38"/>
        <v>10.54722147236898</v>
      </c>
      <c r="AN152" s="15"/>
      <c r="AO152" s="15">
        <v>122900</v>
      </c>
      <c r="AP152" s="17">
        <f t="shared" si="39"/>
        <v>4.7395009833789672</v>
      </c>
      <c r="AQ152" s="17">
        <f t="shared" si="40"/>
        <v>3.4117091857979625</v>
      </c>
      <c r="AR152" s="15">
        <v>0</v>
      </c>
      <c r="AS152" s="15"/>
      <c r="AT152" s="15">
        <v>0</v>
      </c>
      <c r="AU152" s="15">
        <v>1</v>
      </c>
      <c r="AV152" s="15" t="s">
        <v>105</v>
      </c>
      <c r="AW152" s="15"/>
      <c r="AX152" s="15">
        <v>0</v>
      </c>
      <c r="AY152" s="17">
        <f t="shared" si="41"/>
        <v>0</v>
      </c>
      <c r="AZ152" s="15">
        <v>0</v>
      </c>
      <c r="BA152" s="17">
        <f t="shared" si="42"/>
        <v>0</v>
      </c>
      <c r="BB152" s="15"/>
      <c r="BC152" s="19"/>
    </row>
    <row r="153" spans="1:55" hidden="1" x14ac:dyDescent="0.25">
      <c r="A153" s="14" t="s">
        <v>464</v>
      </c>
      <c r="B153" s="15" t="s">
        <v>403</v>
      </c>
      <c r="C153" s="15" t="s">
        <v>67</v>
      </c>
      <c r="D153" s="15">
        <v>5721</v>
      </c>
      <c r="E153" s="15">
        <v>44114</v>
      </c>
      <c r="F153" s="15">
        <v>244400404</v>
      </c>
      <c r="G153" s="15" t="s">
        <v>465</v>
      </c>
      <c r="H153" s="15">
        <v>44700</v>
      </c>
      <c r="I153" s="15" t="s">
        <v>458</v>
      </c>
      <c r="J153" s="15" t="s">
        <v>466</v>
      </c>
      <c r="K153" s="15">
        <v>1</v>
      </c>
      <c r="L153" s="35">
        <v>0</v>
      </c>
      <c r="M153" s="15">
        <v>18</v>
      </c>
      <c r="N153" s="15">
        <v>20</v>
      </c>
      <c r="O153" s="15">
        <v>1</v>
      </c>
      <c r="P153" s="15">
        <v>0</v>
      </c>
      <c r="Q153" s="15" t="s">
        <v>459</v>
      </c>
      <c r="R153" s="15">
        <v>160</v>
      </c>
      <c r="S153" s="16" t="e">
        <f t="shared" si="29"/>
        <v>#DIV/0!</v>
      </c>
      <c r="T153" s="15">
        <v>12686</v>
      </c>
      <c r="U153" s="15">
        <v>1209</v>
      </c>
      <c r="V153" s="15">
        <v>0</v>
      </c>
      <c r="W153" s="15">
        <v>0</v>
      </c>
      <c r="X153" s="15">
        <v>718</v>
      </c>
      <c r="Y153" s="15"/>
      <c r="Z153" s="15">
        <v>0</v>
      </c>
      <c r="AA153" s="15">
        <v>0</v>
      </c>
      <c r="AB153" s="15">
        <f t="shared" si="30"/>
        <v>13404</v>
      </c>
      <c r="AC153" s="17" t="e">
        <f t="shared" si="31"/>
        <v>#DIV/0!</v>
      </c>
      <c r="AD153" s="18">
        <f t="shared" si="32"/>
        <v>83.775000000000006</v>
      </c>
      <c r="AE153" s="15">
        <f t="shared" si="33"/>
        <v>1209</v>
      </c>
      <c r="AF153" s="17" t="e">
        <f t="shared" si="34"/>
        <v>#DIV/0!</v>
      </c>
      <c r="AG153" s="17">
        <f t="shared" si="35"/>
        <v>11.086848635235732</v>
      </c>
      <c r="AH153" s="17">
        <f t="shared" si="36"/>
        <v>5.5434243176178661</v>
      </c>
      <c r="AI153" s="15">
        <v>32</v>
      </c>
      <c r="AJ153" s="15">
        <v>554</v>
      </c>
      <c r="AK153" s="17" t="e">
        <f t="shared" si="37"/>
        <v>#DIV/0!</v>
      </c>
      <c r="AL153" s="15">
        <v>554</v>
      </c>
      <c r="AM153" s="17" t="e">
        <f t="shared" si="38"/>
        <v>#DIV/0!</v>
      </c>
      <c r="AN153" s="15"/>
      <c r="AO153" s="15">
        <v>19022</v>
      </c>
      <c r="AP153" s="17" t="e">
        <f t="shared" si="39"/>
        <v>#DIV/0!</v>
      </c>
      <c r="AQ153" s="17">
        <f t="shared" si="40"/>
        <v>1.4191286183228886</v>
      </c>
      <c r="AR153" s="15">
        <v>0</v>
      </c>
      <c r="AS153" s="15"/>
      <c r="AT153" s="15">
        <v>0</v>
      </c>
      <c r="AU153" s="15">
        <v>1</v>
      </c>
      <c r="AV153" s="15" t="s">
        <v>105</v>
      </c>
      <c r="AW153" s="15">
        <v>1000</v>
      </c>
      <c r="AX153" s="15">
        <v>8325</v>
      </c>
      <c r="AY153" s="17" t="e">
        <f t="shared" si="41"/>
        <v>#DIV/0!</v>
      </c>
      <c r="AZ153" s="15">
        <v>0</v>
      </c>
      <c r="BA153" s="17" t="e">
        <f t="shared" si="42"/>
        <v>#DIV/0!</v>
      </c>
      <c r="BB153" s="15"/>
      <c r="BC153" s="19"/>
    </row>
    <row r="154" spans="1:55" hidden="1" x14ac:dyDescent="0.25">
      <c r="A154" s="14" t="s">
        <v>467</v>
      </c>
      <c r="B154" s="15" t="s">
        <v>403</v>
      </c>
      <c r="C154" s="15" t="s">
        <v>67</v>
      </c>
      <c r="D154" s="15">
        <v>1887</v>
      </c>
      <c r="E154" s="15">
        <v>44143</v>
      </c>
      <c r="F154" s="15">
        <v>244400404</v>
      </c>
      <c r="G154" s="15" t="s">
        <v>468</v>
      </c>
      <c r="H154" s="15">
        <v>44402</v>
      </c>
      <c r="I154" s="15" t="s">
        <v>469</v>
      </c>
      <c r="J154" s="15" t="s">
        <v>470</v>
      </c>
      <c r="K154" s="15">
        <v>1</v>
      </c>
      <c r="L154" s="15">
        <v>40368</v>
      </c>
      <c r="M154" s="15">
        <v>33</v>
      </c>
      <c r="N154" s="15">
        <v>232</v>
      </c>
      <c r="O154" s="15">
        <v>22</v>
      </c>
      <c r="P154" s="15">
        <v>1</v>
      </c>
      <c r="Q154" s="15" t="s">
        <v>471</v>
      </c>
      <c r="R154" s="15">
        <v>2205</v>
      </c>
      <c r="S154" s="16">
        <f t="shared" si="29"/>
        <v>5.4622473246135554E-2</v>
      </c>
      <c r="T154" s="15">
        <v>81489</v>
      </c>
      <c r="U154" s="15">
        <v>6556</v>
      </c>
      <c r="V154" s="15">
        <v>1266</v>
      </c>
      <c r="W154" s="15">
        <v>236</v>
      </c>
      <c r="X154" s="15">
        <v>5766</v>
      </c>
      <c r="Y154" s="15">
        <v>565</v>
      </c>
      <c r="Z154" s="15">
        <v>248</v>
      </c>
      <c r="AA154" s="15">
        <v>48</v>
      </c>
      <c r="AB154" s="15">
        <f t="shared" si="30"/>
        <v>88769</v>
      </c>
      <c r="AC154" s="17">
        <f t="shared" si="31"/>
        <v>2.1989942528735633</v>
      </c>
      <c r="AD154" s="18">
        <f t="shared" si="32"/>
        <v>40.258049886621315</v>
      </c>
      <c r="AE154" s="15">
        <f t="shared" si="33"/>
        <v>7405</v>
      </c>
      <c r="AF154" s="17">
        <f t="shared" si="34"/>
        <v>18.343737613951646</v>
      </c>
      <c r="AG154" s="17">
        <f t="shared" si="35"/>
        <v>11.987711006076974</v>
      </c>
      <c r="AH154" s="17">
        <f t="shared" si="36"/>
        <v>5.9938555030384872</v>
      </c>
      <c r="AI154" s="15">
        <v>198</v>
      </c>
      <c r="AJ154" s="15">
        <v>9123</v>
      </c>
      <c r="AK154" s="17">
        <f t="shared" si="37"/>
        <v>22.599583828775266</v>
      </c>
      <c r="AL154" s="15">
        <v>6769</v>
      </c>
      <c r="AM154" s="17">
        <f t="shared" si="38"/>
        <v>16.768232263178756</v>
      </c>
      <c r="AN154" s="15">
        <v>104000</v>
      </c>
      <c r="AO154" s="15">
        <v>377961</v>
      </c>
      <c r="AP154" s="17">
        <f t="shared" si="39"/>
        <v>9.3628864447086801</v>
      </c>
      <c r="AQ154" s="17">
        <f t="shared" si="40"/>
        <v>4.2578039630952249</v>
      </c>
      <c r="AR154" s="15">
        <v>0</v>
      </c>
      <c r="AS154" s="15"/>
      <c r="AT154" s="15">
        <v>0</v>
      </c>
      <c r="AU154" s="15">
        <v>0</v>
      </c>
      <c r="AV154" s="15"/>
      <c r="AW154" s="15">
        <v>11326</v>
      </c>
      <c r="AX154" s="15">
        <v>161951</v>
      </c>
      <c r="AY154" s="17">
        <f t="shared" si="41"/>
        <v>4.0118658343242171</v>
      </c>
      <c r="AZ154" s="15">
        <v>24.1</v>
      </c>
      <c r="BA154" s="17">
        <f t="shared" si="42"/>
        <v>1.1940150614347997</v>
      </c>
      <c r="BB154" s="15">
        <v>0</v>
      </c>
      <c r="BC154" s="19"/>
    </row>
    <row r="155" spans="1:55" hidden="1" x14ac:dyDescent="0.25">
      <c r="A155" s="14" t="s">
        <v>472</v>
      </c>
      <c r="B155" s="15" t="s">
        <v>403</v>
      </c>
      <c r="C155" s="15" t="s">
        <v>67</v>
      </c>
      <c r="D155" s="15">
        <v>10175</v>
      </c>
      <c r="E155" s="15">
        <v>44162</v>
      </c>
      <c r="F155" s="15">
        <v>244400404</v>
      </c>
      <c r="G155" s="15" t="s">
        <v>473</v>
      </c>
      <c r="H155" s="15">
        <v>44817</v>
      </c>
      <c r="I155" s="15" t="s">
        <v>474</v>
      </c>
      <c r="J155" s="15" t="s">
        <v>475</v>
      </c>
      <c r="K155" s="15">
        <v>1</v>
      </c>
      <c r="L155" s="35">
        <v>46603</v>
      </c>
      <c r="M155" s="15">
        <v>16</v>
      </c>
      <c r="N155" s="15">
        <v>30</v>
      </c>
      <c r="O155" s="15">
        <v>3</v>
      </c>
      <c r="P155" s="15">
        <v>1</v>
      </c>
      <c r="Q155" s="15" t="s">
        <v>476</v>
      </c>
      <c r="R155" s="15">
        <v>331</v>
      </c>
      <c r="S155" s="16">
        <f t="shared" si="29"/>
        <v>7.1025470463274894E-3</v>
      </c>
      <c r="T155" s="15">
        <v>12259</v>
      </c>
      <c r="U155" s="15">
        <v>1481</v>
      </c>
      <c r="V155" s="15">
        <v>2012</v>
      </c>
      <c r="W155" s="15">
        <v>50</v>
      </c>
      <c r="X155" s="15">
        <v>1333</v>
      </c>
      <c r="Y155" s="15">
        <v>100</v>
      </c>
      <c r="Z155" s="15">
        <v>0</v>
      </c>
      <c r="AA155" s="15">
        <v>0</v>
      </c>
      <c r="AB155" s="15">
        <f t="shared" si="30"/>
        <v>15604</v>
      </c>
      <c r="AC155" s="17">
        <f t="shared" si="31"/>
        <v>0.3348282299422784</v>
      </c>
      <c r="AD155" s="18">
        <f t="shared" si="32"/>
        <v>47.141993957703924</v>
      </c>
      <c r="AE155" s="15">
        <f t="shared" si="33"/>
        <v>1631</v>
      </c>
      <c r="AF155" s="17">
        <f t="shared" si="34"/>
        <v>3.4997746926163553</v>
      </c>
      <c r="AG155" s="17">
        <f t="shared" si="35"/>
        <v>9.5671367259350095</v>
      </c>
      <c r="AH155" s="17">
        <f t="shared" si="36"/>
        <v>4.7835683629675048</v>
      </c>
      <c r="AI155" s="15">
        <v>36</v>
      </c>
      <c r="AJ155" s="15">
        <v>1376</v>
      </c>
      <c r="AK155" s="17">
        <f t="shared" si="37"/>
        <v>2.95259961805034</v>
      </c>
      <c r="AL155" s="15">
        <v>1376</v>
      </c>
      <c r="AM155" s="17">
        <f t="shared" si="38"/>
        <v>2.95259961805034</v>
      </c>
      <c r="AN155" s="15">
        <v>48574</v>
      </c>
      <c r="AO155" s="15">
        <v>62182</v>
      </c>
      <c r="AP155" s="17">
        <f t="shared" si="39"/>
        <v>1.3342917837907431</v>
      </c>
      <c r="AQ155" s="17">
        <f t="shared" si="40"/>
        <v>3.9850038451679057</v>
      </c>
      <c r="AR155" s="15">
        <v>0</v>
      </c>
      <c r="AS155" s="15"/>
      <c r="AT155" s="15">
        <v>0</v>
      </c>
      <c r="AU155" s="15"/>
      <c r="AV155" s="15"/>
      <c r="AW155" s="15"/>
      <c r="AX155" s="15">
        <v>0</v>
      </c>
      <c r="AY155" s="17">
        <f t="shared" si="41"/>
        <v>0</v>
      </c>
      <c r="AZ155" s="15">
        <v>0</v>
      </c>
      <c r="BA155" s="17">
        <f t="shared" si="42"/>
        <v>0</v>
      </c>
      <c r="BB155" s="15"/>
      <c r="BC155" s="19"/>
    </row>
    <row r="156" spans="1:55" hidden="1" x14ac:dyDescent="0.25">
      <c r="A156" s="14" t="s">
        <v>477</v>
      </c>
      <c r="B156" s="15" t="s">
        <v>403</v>
      </c>
      <c r="C156" s="15" t="s">
        <v>67</v>
      </c>
      <c r="D156" s="15">
        <v>10176</v>
      </c>
      <c r="E156" s="15">
        <v>44162</v>
      </c>
      <c r="F156" s="15">
        <v>244400404</v>
      </c>
      <c r="G156" s="15" t="s">
        <v>478</v>
      </c>
      <c r="H156" s="15">
        <v>44800</v>
      </c>
      <c r="I156" s="15" t="s">
        <v>474</v>
      </c>
      <c r="J156" s="15" t="s">
        <v>475</v>
      </c>
      <c r="K156" s="15">
        <v>1</v>
      </c>
      <c r="L156" s="35">
        <v>0</v>
      </c>
      <c r="M156" s="15">
        <v>0</v>
      </c>
      <c r="N156" s="15">
        <v>0</v>
      </c>
      <c r="O156" s="15">
        <v>0</v>
      </c>
      <c r="P156" s="15">
        <v>0</v>
      </c>
      <c r="Q156" s="15" t="s">
        <v>476</v>
      </c>
      <c r="R156" s="15">
        <v>0</v>
      </c>
      <c r="S156" s="16" t="e">
        <f t="shared" si="29"/>
        <v>#DIV/0!</v>
      </c>
      <c r="T156" s="15">
        <v>0</v>
      </c>
      <c r="U156" s="15">
        <v>0</v>
      </c>
      <c r="V156" s="15">
        <v>0</v>
      </c>
      <c r="W156" s="15">
        <v>0</v>
      </c>
      <c r="X156" s="15">
        <v>0</v>
      </c>
      <c r="Y156" s="15">
        <v>0</v>
      </c>
      <c r="Z156" s="15">
        <v>0</v>
      </c>
      <c r="AA156" s="15">
        <v>0</v>
      </c>
      <c r="AB156" s="15">
        <f t="shared" si="30"/>
        <v>0</v>
      </c>
      <c r="AC156" s="17" t="e">
        <f t="shared" si="31"/>
        <v>#DIV/0!</v>
      </c>
      <c r="AD156" s="18" t="e">
        <f t="shared" si="32"/>
        <v>#DIV/0!</v>
      </c>
      <c r="AE156" s="15">
        <f t="shared" si="33"/>
        <v>0</v>
      </c>
      <c r="AF156" s="17" t="e">
        <f t="shared" si="34"/>
        <v>#DIV/0!</v>
      </c>
      <c r="AG156" s="17" t="e">
        <f t="shared" si="35"/>
        <v>#DIV/0!</v>
      </c>
      <c r="AH156" s="17" t="e">
        <f t="shared" si="36"/>
        <v>#DIV/0!</v>
      </c>
      <c r="AI156" s="15">
        <v>0</v>
      </c>
      <c r="AJ156" s="15">
        <v>0</v>
      </c>
      <c r="AK156" s="17" t="e">
        <f t="shared" si="37"/>
        <v>#DIV/0!</v>
      </c>
      <c r="AL156" s="15">
        <v>0</v>
      </c>
      <c r="AM156" s="17" t="e">
        <f t="shared" si="38"/>
        <v>#DIV/0!</v>
      </c>
      <c r="AN156" s="15">
        <v>0</v>
      </c>
      <c r="AO156" s="15">
        <v>0</v>
      </c>
      <c r="AP156" s="17" t="e">
        <f t="shared" si="39"/>
        <v>#DIV/0!</v>
      </c>
      <c r="AQ156" s="17" t="e">
        <f t="shared" si="40"/>
        <v>#DIV/0!</v>
      </c>
      <c r="AR156" s="15">
        <v>0</v>
      </c>
      <c r="AS156" s="15"/>
      <c r="AT156" s="15">
        <v>0</v>
      </c>
      <c r="AU156" s="15"/>
      <c r="AV156" s="15"/>
      <c r="AW156" s="15">
        <v>0</v>
      </c>
      <c r="AX156" s="15">
        <v>0</v>
      </c>
      <c r="AY156" s="17" t="e">
        <f t="shared" si="41"/>
        <v>#DIV/0!</v>
      </c>
      <c r="AZ156" s="15">
        <v>0</v>
      </c>
      <c r="BA156" s="17" t="e">
        <f t="shared" si="42"/>
        <v>#DIV/0!</v>
      </c>
      <c r="BB156" s="15"/>
      <c r="BC156" s="19"/>
    </row>
    <row r="157" spans="1:55" hidden="1" x14ac:dyDescent="0.25">
      <c r="A157" s="14" t="s">
        <v>479</v>
      </c>
      <c r="B157" s="15" t="s">
        <v>403</v>
      </c>
      <c r="C157" s="15" t="s">
        <v>67</v>
      </c>
      <c r="D157" s="15">
        <v>13119</v>
      </c>
      <c r="E157" s="15">
        <v>44162</v>
      </c>
      <c r="F157" s="15">
        <v>244400404</v>
      </c>
      <c r="G157" s="15" t="s">
        <v>480</v>
      </c>
      <c r="H157" s="15">
        <v>44800</v>
      </c>
      <c r="I157" s="15" t="s">
        <v>474</v>
      </c>
      <c r="J157" s="15" t="s">
        <v>481</v>
      </c>
      <c r="K157" s="15">
        <v>1</v>
      </c>
      <c r="L157" s="35">
        <v>0</v>
      </c>
      <c r="M157" s="15">
        <v>33</v>
      </c>
      <c r="N157" s="15">
        <v>81</v>
      </c>
      <c r="O157" s="15">
        <v>13</v>
      </c>
      <c r="P157" s="15">
        <v>0</v>
      </c>
      <c r="Q157" s="15" t="s">
        <v>476</v>
      </c>
      <c r="R157" s="15">
        <v>832</v>
      </c>
      <c r="S157" s="16" t="e">
        <f t="shared" si="29"/>
        <v>#DIV/0!</v>
      </c>
      <c r="T157" s="15">
        <v>16391</v>
      </c>
      <c r="U157" s="15">
        <v>1376</v>
      </c>
      <c r="V157" s="15">
        <v>478</v>
      </c>
      <c r="W157" s="15">
        <v>1</v>
      </c>
      <c r="X157" s="15">
        <v>39</v>
      </c>
      <c r="Y157" s="15">
        <v>3</v>
      </c>
      <c r="Z157" s="15">
        <v>799</v>
      </c>
      <c r="AA157" s="15">
        <v>111</v>
      </c>
      <c r="AB157" s="15">
        <f t="shared" si="30"/>
        <v>17707</v>
      </c>
      <c r="AC157" s="17" t="e">
        <f t="shared" si="31"/>
        <v>#DIV/0!</v>
      </c>
      <c r="AD157" s="18">
        <f t="shared" si="32"/>
        <v>21.282451923076923</v>
      </c>
      <c r="AE157" s="15">
        <f t="shared" si="33"/>
        <v>1491</v>
      </c>
      <c r="AF157" s="17" t="e">
        <f t="shared" si="34"/>
        <v>#DIV/0!</v>
      </c>
      <c r="AG157" s="17">
        <f t="shared" si="35"/>
        <v>11.875922199865862</v>
      </c>
      <c r="AH157" s="17">
        <f t="shared" si="36"/>
        <v>5.9379610999329309</v>
      </c>
      <c r="AI157" s="15">
        <v>42</v>
      </c>
      <c r="AJ157" s="15">
        <v>1397</v>
      </c>
      <c r="AK157" s="17" t="e">
        <f t="shared" si="37"/>
        <v>#DIV/0!</v>
      </c>
      <c r="AL157" s="15">
        <v>1397</v>
      </c>
      <c r="AM157" s="17" t="e">
        <f t="shared" si="38"/>
        <v>#DIV/0!</v>
      </c>
      <c r="AN157" s="15">
        <v>53362</v>
      </c>
      <c r="AO157" s="15">
        <v>60164</v>
      </c>
      <c r="AP157" s="17" t="e">
        <f t="shared" si="39"/>
        <v>#DIV/0!</v>
      </c>
      <c r="AQ157" s="17">
        <f t="shared" si="40"/>
        <v>3.3977523013497488</v>
      </c>
      <c r="AR157" s="15">
        <v>0</v>
      </c>
      <c r="AS157" s="15"/>
      <c r="AT157" s="15">
        <v>0</v>
      </c>
      <c r="AU157" s="15"/>
      <c r="AV157" s="15"/>
      <c r="AW157" s="15"/>
      <c r="AX157" s="15">
        <v>0</v>
      </c>
      <c r="AY157" s="17" t="e">
        <f t="shared" si="41"/>
        <v>#DIV/0!</v>
      </c>
      <c r="AZ157" s="15">
        <v>0</v>
      </c>
      <c r="BA157" s="17" t="e">
        <f t="shared" si="42"/>
        <v>#DIV/0!</v>
      </c>
      <c r="BB157" s="15"/>
      <c r="BC157" s="19"/>
    </row>
    <row r="158" spans="1:55" hidden="1" x14ac:dyDescent="0.25">
      <c r="A158" s="14" t="s">
        <v>482</v>
      </c>
      <c r="B158" s="15" t="s">
        <v>403</v>
      </c>
      <c r="C158" s="15" t="s">
        <v>67</v>
      </c>
      <c r="D158" s="15">
        <v>13117</v>
      </c>
      <c r="E158" s="15">
        <v>44162</v>
      </c>
      <c r="F158" s="15">
        <v>244400404</v>
      </c>
      <c r="G158" s="15" t="s">
        <v>483</v>
      </c>
      <c r="H158" s="15">
        <v>44800</v>
      </c>
      <c r="I158" s="15" t="s">
        <v>474</v>
      </c>
      <c r="J158" s="15" t="s">
        <v>484</v>
      </c>
      <c r="K158" s="15">
        <v>1</v>
      </c>
      <c r="L158" s="35">
        <v>0</v>
      </c>
      <c r="M158" s="15">
        <v>16</v>
      </c>
      <c r="N158" s="15">
        <v>25</v>
      </c>
      <c r="O158" s="15">
        <v>0</v>
      </c>
      <c r="P158" s="15">
        <v>0</v>
      </c>
      <c r="Q158" s="15" t="s">
        <v>476</v>
      </c>
      <c r="R158" s="15">
        <v>140</v>
      </c>
      <c r="S158" s="16" t="e">
        <f t="shared" si="29"/>
        <v>#DIV/0!</v>
      </c>
      <c r="T158" s="15">
        <v>4487</v>
      </c>
      <c r="U158" s="15">
        <v>1550</v>
      </c>
      <c r="V158" s="15">
        <v>14</v>
      </c>
      <c r="W158" s="15">
        <v>8</v>
      </c>
      <c r="X158" s="15">
        <v>90</v>
      </c>
      <c r="Y158" s="15">
        <v>87</v>
      </c>
      <c r="Z158" s="15">
        <v>80</v>
      </c>
      <c r="AA158" s="15">
        <v>2</v>
      </c>
      <c r="AB158" s="15">
        <f t="shared" si="30"/>
        <v>4671</v>
      </c>
      <c r="AC158" s="17" t="e">
        <f t="shared" si="31"/>
        <v>#DIV/0!</v>
      </c>
      <c r="AD158" s="18">
        <f t="shared" si="32"/>
        <v>33.364285714285714</v>
      </c>
      <c r="AE158" s="15">
        <f t="shared" si="33"/>
        <v>1647</v>
      </c>
      <c r="AF158" s="17" t="e">
        <f t="shared" si="34"/>
        <v>#DIV/0!</v>
      </c>
      <c r="AG158" s="17">
        <f t="shared" si="35"/>
        <v>2.8360655737704916</v>
      </c>
      <c r="AH158" s="17">
        <f t="shared" si="36"/>
        <v>1.4180327868852458</v>
      </c>
      <c r="AI158" s="15">
        <v>12</v>
      </c>
      <c r="AJ158" s="15">
        <v>329</v>
      </c>
      <c r="AK158" s="17" t="e">
        <f t="shared" si="37"/>
        <v>#DIV/0!</v>
      </c>
      <c r="AL158" s="15">
        <v>329</v>
      </c>
      <c r="AM158" s="17" t="e">
        <f t="shared" si="38"/>
        <v>#DIV/0!</v>
      </c>
      <c r="AN158" s="15">
        <v>7072</v>
      </c>
      <c r="AO158" s="15">
        <v>10014</v>
      </c>
      <c r="AP158" s="17" t="e">
        <f t="shared" si="39"/>
        <v>#DIV/0!</v>
      </c>
      <c r="AQ158" s="17">
        <f t="shared" si="40"/>
        <v>2.1438664097623636</v>
      </c>
      <c r="AR158" s="15">
        <v>0</v>
      </c>
      <c r="AS158" s="15"/>
      <c r="AT158" s="15">
        <v>0</v>
      </c>
      <c r="AU158" s="15"/>
      <c r="AV158" s="15"/>
      <c r="AW158" s="15"/>
      <c r="AX158" s="15">
        <v>0</v>
      </c>
      <c r="AY158" s="17" t="e">
        <f t="shared" si="41"/>
        <v>#DIV/0!</v>
      </c>
      <c r="AZ158" s="15">
        <v>0</v>
      </c>
      <c r="BA158" s="17" t="e">
        <f t="shared" si="42"/>
        <v>#DIV/0!</v>
      </c>
      <c r="BB158" s="15"/>
      <c r="BC158" s="19"/>
    </row>
    <row r="159" spans="1:55" hidden="1" x14ac:dyDescent="0.25">
      <c r="A159" s="14" t="s">
        <v>485</v>
      </c>
      <c r="B159" s="15" t="s">
        <v>403</v>
      </c>
      <c r="C159" s="15" t="s">
        <v>67</v>
      </c>
      <c r="D159" s="15">
        <v>13120</v>
      </c>
      <c r="E159" s="15">
        <v>44162</v>
      </c>
      <c r="F159" s="15">
        <v>244400404</v>
      </c>
      <c r="G159" s="15" t="s">
        <v>486</v>
      </c>
      <c r="H159" s="15">
        <v>44800</v>
      </c>
      <c r="I159" s="15" t="s">
        <v>474</v>
      </c>
      <c r="J159" s="15" t="s">
        <v>487</v>
      </c>
      <c r="K159" s="15">
        <v>1</v>
      </c>
      <c r="L159" s="35">
        <v>0</v>
      </c>
      <c r="M159" s="15">
        <v>29</v>
      </c>
      <c r="N159" s="15">
        <v>109</v>
      </c>
      <c r="O159" s="15">
        <v>5</v>
      </c>
      <c r="P159" s="15">
        <v>1</v>
      </c>
      <c r="Q159" s="15" t="s">
        <v>476</v>
      </c>
      <c r="R159" s="15">
        <v>2200</v>
      </c>
      <c r="S159" s="16" t="e">
        <f t="shared" si="29"/>
        <v>#DIV/0!</v>
      </c>
      <c r="T159" s="15">
        <v>79503</v>
      </c>
      <c r="U159" s="15">
        <v>5500</v>
      </c>
      <c r="V159" s="15">
        <v>17180</v>
      </c>
      <c r="W159" s="15">
        <v>558</v>
      </c>
      <c r="X159" s="15">
        <v>8569</v>
      </c>
      <c r="Y159" s="15">
        <v>586</v>
      </c>
      <c r="Z159" s="15">
        <v>30</v>
      </c>
      <c r="AA159" s="15">
        <v>20</v>
      </c>
      <c r="AB159" s="15">
        <f t="shared" si="30"/>
        <v>105282</v>
      </c>
      <c r="AC159" s="17" t="e">
        <f t="shared" si="31"/>
        <v>#DIV/0!</v>
      </c>
      <c r="AD159" s="18">
        <f t="shared" si="32"/>
        <v>47.855454545454542</v>
      </c>
      <c r="AE159" s="15">
        <f t="shared" si="33"/>
        <v>6664</v>
      </c>
      <c r="AF159" s="17" t="e">
        <f t="shared" si="34"/>
        <v>#DIV/0!</v>
      </c>
      <c r="AG159" s="17">
        <f t="shared" si="35"/>
        <v>15.798619447779112</v>
      </c>
      <c r="AH159" s="17">
        <f t="shared" si="36"/>
        <v>7.899309723889556</v>
      </c>
      <c r="AI159" s="15">
        <v>152</v>
      </c>
      <c r="AJ159" s="15">
        <v>4048</v>
      </c>
      <c r="AK159" s="17" t="e">
        <f t="shared" si="37"/>
        <v>#DIV/0!</v>
      </c>
      <c r="AL159" s="15">
        <v>4048</v>
      </c>
      <c r="AM159" s="17" t="e">
        <f t="shared" si="38"/>
        <v>#DIV/0!</v>
      </c>
      <c r="AN159" s="15">
        <v>108564</v>
      </c>
      <c r="AO159" s="15">
        <v>269751</v>
      </c>
      <c r="AP159" s="17" t="e">
        <f t="shared" si="39"/>
        <v>#DIV/0!</v>
      </c>
      <c r="AQ159" s="17">
        <f t="shared" si="40"/>
        <v>2.5621758705191771</v>
      </c>
      <c r="AR159" s="15">
        <v>0</v>
      </c>
      <c r="AS159" s="15"/>
      <c r="AT159" s="15">
        <v>0</v>
      </c>
      <c r="AU159" s="15"/>
      <c r="AV159" s="15"/>
      <c r="AW159" s="15"/>
      <c r="AX159" s="15">
        <v>0</v>
      </c>
      <c r="AY159" s="17" t="e">
        <f t="shared" si="41"/>
        <v>#DIV/0!</v>
      </c>
      <c r="AZ159" s="15">
        <v>0</v>
      </c>
      <c r="BA159" s="17" t="e">
        <f t="shared" si="42"/>
        <v>#DIV/0!</v>
      </c>
      <c r="BB159" s="15"/>
      <c r="BC159" s="19"/>
    </row>
    <row r="160" spans="1:55" hidden="1" x14ac:dyDescent="0.25">
      <c r="A160" s="14" t="s">
        <v>488</v>
      </c>
      <c r="B160" s="15" t="s">
        <v>403</v>
      </c>
      <c r="C160" s="15" t="s">
        <v>67</v>
      </c>
      <c r="D160" s="15">
        <v>10599</v>
      </c>
      <c r="E160" s="15">
        <v>44162</v>
      </c>
      <c r="F160" s="15">
        <v>244400404</v>
      </c>
      <c r="G160" s="15" t="s">
        <v>489</v>
      </c>
      <c r="H160" s="15">
        <v>44800</v>
      </c>
      <c r="I160" s="15" t="s">
        <v>474</v>
      </c>
      <c r="J160" s="15" t="s">
        <v>484</v>
      </c>
      <c r="K160" s="15">
        <v>1</v>
      </c>
      <c r="L160" s="35">
        <v>0</v>
      </c>
      <c r="M160" s="15">
        <v>19</v>
      </c>
      <c r="N160" s="15">
        <v>50</v>
      </c>
      <c r="O160" s="15">
        <v>1</v>
      </c>
      <c r="P160" s="15">
        <v>0</v>
      </c>
      <c r="Q160" s="15" t="s">
        <v>476</v>
      </c>
      <c r="R160" s="15">
        <v>345</v>
      </c>
      <c r="S160" s="16" t="e">
        <f t="shared" si="29"/>
        <v>#DIV/0!</v>
      </c>
      <c r="T160" s="15">
        <v>369</v>
      </c>
      <c r="U160" s="15">
        <v>56</v>
      </c>
      <c r="V160" s="15">
        <v>0</v>
      </c>
      <c r="W160" s="15">
        <v>0</v>
      </c>
      <c r="X160" s="15">
        <v>18</v>
      </c>
      <c r="Y160" s="15">
        <v>0</v>
      </c>
      <c r="Z160" s="15">
        <v>7</v>
      </c>
      <c r="AA160" s="15">
        <v>1</v>
      </c>
      <c r="AB160" s="15">
        <f t="shared" si="30"/>
        <v>394</v>
      </c>
      <c r="AC160" s="17" t="e">
        <f t="shared" si="31"/>
        <v>#DIV/0!</v>
      </c>
      <c r="AD160" s="18">
        <f t="shared" si="32"/>
        <v>1.1420289855072463</v>
      </c>
      <c r="AE160" s="15">
        <f t="shared" si="33"/>
        <v>57</v>
      </c>
      <c r="AF160" s="17" t="e">
        <f t="shared" si="34"/>
        <v>#DIV/0!</v>
      </c>
      <c r="AG160" s="17">
        <f t="shared" si="35"/>
        <v>6.9122807017543861</v>
      </c>
      <c r="AH160" s="17">
        <f t="shared" si="36"/>
        <v>3.4561403508771931</v>
      </c>
      <c r="AI160" s="15">
        <v>7</v>
      </c>
      <c r="AJ160" s="15">
        <v>316</v>
      </c>
      <c r="AK160" s="17" t="e">
        <f t="shared" si="37"/>
        <v>#DIV/0!</v>
      </c>
      <c r="AL160" s="15">
        <v>316</v>
      </c>
      <c r="AM160" s="17" t="e">
        <f t="shared" si="38"/>
        <v>#DIV/0!</v>
      </c>
      <c r="AN160" s="15">
        <v>33079</v>
      </c>
      <c r="AO160" s="15">
        <v>11056</v>
      </c>
      <c r="AP160" s="17" t="e">
        <f t="shared" si="39"/>
        <v>#DIV/0!</v>
      </c>
      <c r="AQ160" s="17">
        <f t="shared" si="40"/>
        <v>28.060913705583758</v>
      </c>
      <c r="AR160" s="15">
        <v>0</v>
      </c>
      <c r="AS160" s="15"/>
      <c r="AT160" s="15">
        <v>0</v>
      </c>
      <c r="AU160" s="15"/>
      <c r="AV160" s="15"/>
      <c r="AW160" s="15"/>
      <c r="AX160" s="15">
        <v>0</v>
      </c>
      <c r="AY160" s="17" t="e">
        <f t="shared" si="41"/>
        <v>#DIV/0!</v>
      </c>
      <c r="AZ160" s="15">
        <v>0</v>
      </c>
      <c r="BA160" s="17" t="e">
        <f t="shared" si="42"/>
        <v>#DIV/0!</v>
      </c>
      <c r="BB160" s="15"/>
      <c r="BC160" s="19"/>
    </row>
    <row r="161" spans="1:55" x14ac:dyDescent="0.25">
      <c r="A161" s="14" t="s">
        <v>490</v>
      </c>
      <c r="B161" s="15" t="s">
        <v>403</v>
      </c>
      <c r="C161" s="15" t="s">
        <v>57</v>
      </c>
      <c r="D161" s="15">
        <v>1896</v>
      </c>
      <c r="E161" s="15">
        <v>44166</v>
      </c>
      <c r="F161" s="15">
        <v>244400404</v>
      </c>
      <c r="G161" s="15" t="s">
        <v>491</v>
      </c>
      <c r="H161" s="15">
        <v>44640</v>
      </c>
      <c r="I161" s="15" t="s">
        <v>490</v>
      </c>
      <c r="J161" s="15" t="s">
        <v>492</v>
      </c>
      <c r="K161" s="15">
        <v>1</v>
      </c>
      <c r="L161" s="15">
        <v>5692</v>
      </c>
      <c r="M161" s="15">
        <v>17</v>
      </c>
      <c r="N161" s="15">
        <v>46</v>
      </c>
      <c r="O161" s="15">
        <v>2</v>
      </c>
      <c r="P161" s="15">
        <v>0</v>
      </c>
      <c r="Q161" s="15" t="s">
        <v>493</v>
      </c>
      <c r="R161" s="15">
        <v>544</v>
      </c>
      <c r="S161" s="16">
        <f t="shared" si="29"/>
        <v>9.5572733661278983E-2</v>
      </c>
      <c r="T161" s="15">
        <v>18677</v>
      </c>
      <c r="U161" s="15">
        <v>1624</v>
      </c>
      <c r="V161" s="15">
        <v>2691</v>
      </c>
      <c r="W161" s="15">
        <v>53</v>
      </c>
      <c r="X161" s="15">
        <v>1108</v>
      </c>
      <c r="Y161" s="15">
        <v>87</v>
      </c>
      <c r="Z161" s="15">
        <v>0</v>
      </c>
      <c r="AA161" s="15">
        <v>0</v>
      </c>
      <c r="AB161" s="15">
        <f t="shared" si="30"/>
        <v>22476</v>
      </c>
      <c r="AC161" s="17">
        <f t="shared" si="31"/>
        <v>3.9486999297259313</v>
      </c>
      <c r="AD161" s="18">
        <f t="shared" si="32"/>
        <v>41.316176470588232</v>
      </c>
      <c r="AE161" s="15">
        <f t="shared" si="33"/>
        <v>1764</v>
      </c>
      <c r="AF161" s="17">
        <f t="shared" si="34"/>
        <v>30.990864371047085</v>
      </c>
      <c r="AG161" s="17">
        <f t="shared" si="35"/>
        <v>12.741496598639456</v>
      </c>
      <c r="AH161" s="17">
        <f t="shared" si="36"/>
        <v>6.370748299319728</v>
      </c>
      <c r="AI161" s="15">
        <v>60</v>
      </c>
      <c r="AJ161" s="15">
        <v>1868</v>
      </c>
      <c r="AK161" s="17">
        <f t="shared" si="37"/>
        <v>32.817990161630355</v>
      </c>
      <c r="AL161" s="15">
        <v>1414</v>
      </c>
      <c r="AM161" s="17">
        <f t="shared" si="38"/>
        <v>24.841883345045677</v>
      </c>
      <c r="AN161" s="15"/>
      <c r="AO161" s="15">
        <v>50947</v>
      </c>
      <c r="AP161" s="17">
        <f t="shared" si="39"/>
        <v>8.9506324666198172</v>
      </c>
      <c r="AQ161" s="17">
        <f t="shared" si="40"/>
        <v>2.2667289553301297</v>
      </c>
      <c r="AR161" s="15">
        <v>4942</v>
      </c>
      <c r="AS161" s="15"/>
      <c r="AT161" s="15">
        <v>1089</v>
      </c>
      <c r="AU161" s="15">
        <v>0</v>
      </c>
      <c r="AV161" s="15"/>
      <c r="AW161" s="15">
        <v>4104</v>
      </c>
      <c r="AX161" s="15">
        <v>17380</v>
      </c>
      <c r="AY161" s="17">
        <f t="shared" si="41"/>
        <v>3.0534082923401265</v>
      </c>
      <c r="AZ161" s="15">
        <v>3.75</v>
      </c>
      <c r="BA161" s="17">
        <f t="shared" si="42"/>
        <v>1.3176387912860155</v>
      </c>
      <c r="BB161" s="15">
        <v>0</v>
      </c>
      <c r="BC161" s="19"/>
    </row>
    <row r="162" spans="1:55" ht="15.75" thickBot="1" x14ac:dyDescent="0.3">
      <c r="A162" s="21" t="s">
        <v>494</v>
      </c>
      <c r="B162" s="22" t="s">
        <v>403</v>
      </c>
      <c r="C162" s="22" t="s">
        <v>57</v>
      </c>
      <c r="D162" s="22">
        <v>14162</v>
      </c>
      <c r="E162" s="22">
        <v>44171</v>
      </c>
      <c r="F162" s="22">
        <v>244400404</v>
      </c>
      <c r="G162" s="22" t="s">
        <v>318</v>
      </c>
      <c r="H162" s="22">
        <v>44710</v>
      </c>
      <c r="I162" s="22" t="s">
        <v>494</v>
      </c>
      <c r="J162" s="22" t="s">
        <v>495</v>
      </c>
      <c r="K162" s="22">
        <v>1</v>
      </c>
      <c r="L162" s="22">
        <v>1776</v>
      </c>
      <c r="M162" s="22">
        <v>4.5</v>
      </c>
      <c r="N162" s="22"/>
      <c r="O162" s="22">
        <v>0</v>
      </c>
      <c r="P162" s="22">
        <v>0</v>
      </c>
      <c r="Q162" s="22" t="s">
        <v>496</v>
      </c>
      <c r="R162" s="22">
        <v>128</v>
      </c>
      <c r="S162" s="23">
        <f t="shared" si="29"/>
        <v>7.2072072072072071E-2</v>
      </c>
      <c r="T162" s="22">
        <v>3352</v>
      </c>
      <c r="U162" s="22">
        <v>220</v>
      </c>
      <c r="V162" s="22">
        <v>3</v>
      </c>
      <c r="W162" s="22">
        <v>0</v>
      </c>
      <c r="X162" s="22">
        <v>103</v>
      </c>
      <c r="Y162" s="22">
        <v>0</v>
      </c>
      <c r="Z162" s="22">
        <v>0</v>
      </c>
      <c r="AA162" s="22">
        <v>0</v>
      </c>
      <c r="AB162" s="22">
        <f t="shared" si="30"/>
        <v>3458</v>
      </c>
      <c r="AC162" s="24">
        <f t="shared" si="31"/>
        <v>1.947072072072072</v>
      </c>
      <c r="AD162" s="25">
        <f t="shared" si="32"/>
        <v>27.015625</v>
      </c>
      <c r="AE162" s="22">
        <f t="shared" si="33"/>
        <v>220</v>
      </c>
      <c r="AF162" s="24">
        <f t="shared" si="34"/>
        <v>12.387387387387387</v>
      </c>
      <c r="AG162" s="24">
        <f t="shared" si="35"/>
        <v>15.718181818181819</v>
      </c>
      <c r="AH162" s="24">
        <f t="shared" si="36"/>
        <v>7.8590909090909093</v>
      </c>
      <c r="AI162" s="22">
        <v>2</v>
      </c>
      <c r="AJ162" s="22"/>
      <c r="AK162" s="24">
        <f t="shared" si="37"/>
        <v>0</v>
      </c>
      <c r="AL162" s="22">
        <v>156</v>
      </c>
      <c r="AM162" s="24">
        <f t="shared" si="38"/>
        <v>8.7837837837837842</v>
      </c>
      <c r="AN162" s="22"/>
      <c r="AO162" s="22">
        <v>2893</v>
      </c>
      <c r="AP162" s="24">
        <f t="shared" si="39"/>
        <v>1.6289414414414414</v>
      </c>
      <c r="AQ162" s="24">
        <f t="shared" si="40"/>
        <v>0.83661075766338922</v>
      </c>
      <c r="AR162" s="22">
        <v>642</v>
      </c>
      <c r="AS162" s="22">
        <v>0</v>
      </c>
      <c r="AT162" s="22">
        <v>38</v>
      </c>
      <c r="AU162" s="22">
        <v>0</v>
      </c>
      <c r="AV162" s="22"/>
      <c r="AW162" s="22"/>
      <c r="AX162" s="22">
        <v>3000</v>
      </c>
      <c r="AY162" s="24">
        <f t="shared" si="41"/>
        <v>1.6891891891891893</v>
      </c>
      <c r="AZ162" s="22">
        <v>0.11</v>
      </c>
      <c r="BA162" s="24">
        <f t="shared" si="42"/>
        <v>0.12387387387387387</v>
      </c>
      <c r="BB162" s="22">
        <v>21</v>
      </c>
      <c r="BC162" s="26">
        <v>1</v>
      </c>
    </row>
    <row r="163" spans="1:55" hidden="1" x14ac:dyDescent="0.25">
      <c r="A163" s="28" t="s">
        <v>497</v>
      </c>
      <c r="B163" s="29" t="s">
        <v>403</v>
      </c>
      <c r="C163" s="29" t="s">
        <v>67</v>
      </c>
      <c r="D163" s="29">
        <v>1902</v>
      </c>
      <c r="E163" s="29">
        <v>44190</v>
      </c>
      <c r="F163" s="29">
        <v>244400404</v>
      </c>
      <c r="G163" s="29" t="s">
        <v>498</v>
      </c>
      <c r="H163" s="29">
        <v>44230</v>
      </c>
      <c r="I163" s="29" t="s">
        <v>497</v>
      </c>
      <c r="J163" s="29" t="s">
        <v>499</v>
      </c>
      <c r="K163" s="29">
        <v>1</v>
      </c>
      <c r="L163" s="29">
        <v>26872</v>
      </c>
      <c r="M163" s="29">
        <v>24.5</v>
      </c>
      <c r="N163" s="29">
        <v>134</v>
      </c>
      <c r="O163" s="29">
        <v>9</v>
      </c>
      <c r="P163" s="29">
        <v>1</v>
      </c>
      <c r="Q163" s="29" t="s">
        <v>500</v>
      </c>
      <c r="R163" s="29">
        <v>1540</v>
      </c>
      <c r="S163" s="30">
        <f t="shared" si="29"/>
        <v>5.7308722834176838E-2</v>
      </c>
      <c r="T163" s="29">
        <v>58521</v>
      </c>
      <c r="U163" s="29">
        <v>3498</v>
      </c>
      <c r="V163" s="29">
        <v>11042</v>
      </c>
      <c r="W163" s="29">
        <v>1163</v>
      </c>
      <c r="X163" s="29">
        <v>2942</v>
      </c>
      <c r="Y163" s="29">
        <v>469</v>
      </c>
      <c r="Z163" s="29">
        <v>1024</v>
      </c>
      <c r="AA163" s="29">
        <v>44</v>
      </c>
      <c r="AB163" s="29">
        <f t="shared" si="30"/>
        <v>73529</v>
      </c>
      <c r="AC163" s="31">
        <f t="shared" si="31"/>
        <v>2.7362682345936289</v>
      </c>
      <c r="AD163" s="32">
        <f t="shared" si="32"/>
        <v>47.746103896103897</v>
      </c>
      <c r="AE163" s="29">
        <f t="shared" si="33"/>
        <v>5174</v>
      </c>
      <c r="AF163" s="31">
        <f t="shared" si="34"/>
        <v>19.254242334027985</v>
      </c>
      <c r="AG163" s="31">
        <f t="shared" si="35"/>
        <v>14.21124855044453</v>
      </c>
      <c r="AH163" s="31">
        <f t="shared" si="36"/>
        <v>7.1056242752222651</v>
      </c>
      <c r="AI163" s="29">
        <v>123</v>
      </c>
      <c r="AJ163" s="29">
        <v>4471</v>
      </c>
      <c r="AK163" s="31">
        <f t="shared" si="37"/>
        <v>16.638136350104197</v>
      </c>
      <c r="AL163" s="29">
        <v>4269</v>
      </c>
      <c r="AM163" s="31">
        <f t="shared" si="38"/>
        <v>15.88642453111045</v>
      </c>
      <c r="AN163" s="29"/>
      <c r="AO163" s="29">
        <v>221307</v>
      </c>
      <c r="AP163" s="31">
        <f t="shared" si="39"/>
        <v>8.2355983923786837</v>
      </c>
      <c r="AQ163" s="31">
        <f t="shared" si="40"/>
        <v>3.0097920548355073</v>
      </c>
      <c r="AR163" s="29">
        <v>0</v>
      </c>
      <c r="AS163" s="29"/>
      <c r="AT163" s="29">
        <v>0</v>
      </c>
      <c r="AU163" s="29">
        <v>1</v>
      </c>
      <c r="AV163" s="29" t="s">
        <v>65</v>
      </c>
      <c r="AW163" s="29">
        <v>24471</v>
      </c>
      <c r="AX163" s="29">
        <v>98676</v>
      </c>
      <c r="AY163" s="31">
        <f t="shared" si="41"/>
        <v>3.672075022328074</v>
      </c>
      <c r="AZ163" s="29">
        <v>15.700000000000001</v>
      </c>
      <c r="BA163" s="31">
        <f t="shared" si="42"/>
        <v>1.1685025305150343</v>
      </c>
      <c r="BB163" s="29">
        <v>0</v>
      </c>
      <c r="BC163" s="33"/>
    </row>
    <row r="164" spans="1:55" x14ac:dyDescent="0.25">
      <c r="A164" s="14" t="s">
        <v>501</v>
      </c>
      <c r="B164" s="15" t="s">
        <v>403</v>
      </c>
      <c r="C164" s="15" t="s">
        <v>57</v>
      </c>
      <c r="D164" s="15">
        <v>4463</v>
      </c>
      <c r="E164" s="15">
        <v>44194</v>
      </c>
      <c r="F164" s="15">
        <v>244400404</v>
      </c>
      <c r="G164" s="15" t="s">
        <v>502</v>
      </c>
      <c r="H164" s="15">
        <v>44880</v>
      </c>
      <c r="I164" s="15" t="s">
        <v>501</v>
      </c>
      <c r="J164" s="15" t="s">
        <v>503</v>
      </c>
      <c r="K164" s="15">
        <v>1</v>
      </c>
      <c r="L164" s="15">
        <v>7915</v>
      </c>
      <c r="M164" s="15">
        <v>14</v>
      </c>
      <c r="N164" s="15">
        <v>65</v>
      </c>
      <c r="O164" s="15">
        <v>7</v>
      </c>
      <c r="P164" s="15">
        <v>1</v>
      </c>
      <c r="Q164" s="15" t="s">
        <v>504</v>
      </c>
      <c r="R164" s="15">
        <v>482</v>
      </c>
      <c r="S164" s="16">
        <f t="shared" si="29"/>
        <v>6.0897030953885031E-2</v>
      </c>
      <c r="T164" s="15">
        <v>14682</v>
      </c>
      <c r="U164" s="15">
        <v>1592</v>
      </c>
      <c r="V164" s="15">
        <v>246</v>
      </c>
      <c r="W164" s="15">
        <v>17</v>
      </c>
      <c r="X164" s="15">
        <v>187</v>
      </c>
      <c r="Y164" s="15">
        <v>24</v>
      </c>
      <c r="Z164" s="15">
        <v>0</v>
      </c>
      <c r="AA164" s="15">
        <v>0</v>
      </c>
      <c r="AB164" s="15">
        <f t="shared" si="30"/>
        <v>15115</v>
      </c>
      <c r="AC164" s="17">
        <f t="shared" si="31"/>
        <v>1.9096651926721415</v>
      </c>
      <c r="AD164" s="18">
        <f t="shared" si="32"/>
        <v>31.358921161825727</v>
      </c>
      <c r="AE164" s="15">
        <f t="shared" si="33"/>
        <v>1633</v>
      </c>
      <c r="AF164" s="17">
        <f t="shared" si="34"/>
        <v>20.631711939355654</v>
      </c>
      <c r="AG164" s="17">
        <f t="shared" si="35"/>
        <v>9.2559706062461728</v>
      </c>
      <c r="AH164" s="17">
        <f t="shared" si="36"/>
        <v>4.6279853031230864</v>
      </c>
      <c r="AI164" s="15">
        <v>53</v>
      </c>
      <c r="AJ164" s="15">
        <v>2639</v>
      </c>
      <c r="AK164" s="17">
        <f t="shared" si="37"/>
        <v>33.341756159191412</v>
      </c>
      <c r="AL164" s="15">
        <v>1918</v>
      </c>
      <c r="AM164" s="17">
        <f t="shared" si="38"/>
        <v>24.23246999368288</v>
      </c>
      <c r="AN164" s="15"/>
      <c r="AO164" s="15">
        <v>61109</v>
      </c>
      <c r="AP164" s="17">
        <f t="shared" si="39"/>
        <v>7.7206569804169298</v>
      </c>
      <c r="AQ164" s="17">
        <f t="shared" si="40"/>
        <v>4.0429374793251736</v>
      </c>
      <c r="AR164" s="15"/>
      <c r="AS164" s="15"/>
      <c r="AT164" s="15"/>
      <c r="AU164" s="15">
        <v>0</v>
      </c>
      <c r="AV164" s="15"/>
      <c r="AW164" s="15">
        <v>6165</v>
      </c>
      <c r="AX164" s="15">
        <v>19640</v>
      </c>
      <c r="AY164" s="17">
        <f t="shared" si="41"/>
        <v>2.4813644977890084</v>
      </c>
      <c r="AZ164" s="15">
        <v>2.2000000000000002</v>
      </c>
      <c r="BA164" s="17">
        <f t="shared" si="42"/>
        <v>0.55590650663297536</v>
      </c>
      <c r="BB164" s="15">
        <v>22</v>
      </c>
      <c r="BC164" s="19"/>
    </row>
    <row r="165" spans="1:55" ht="15.75" thickBot="1" x14ac:dyDescent="0.3">
      <c r="A165" s="21" t="s">
        <v>505</v>
      </c>
      <c r="B165" s="22" t="s">
        <v>403</v>
      </c>
      <c r="C165" s="22" t="s">
        <v>57</v>
      </c>
      <c r="D165" s="22">
        <v>1905</v>
      </c>
      <c r="E165" s="22">
        <v>44204</v>
      </c>
      <c r="F165" s="22">
        <v>244400404</v>
      </c>
      <c r="G165" s="22" t="s">
        <v>506</v>
      </c>
      <c r="H165" s="22">
        <v>44470</v>
      </c>
      <c r="I165" s="22" t="s">
        <v>505</v>
      </c>
      <c r="J165" s="22" t="s">
        <v>507</v>
      </c>
      <c r="K165" s="22">
        <v>1</v>
      </c>
      <c r="L165" s="22">
        <v>9778</v>
      </c>
      <c r="M165" s="22">
        <v>16</v>
      </c>
      <c r="N165" s="22">
        <v>22</v>
      </c>
      <c r="O165" s="22">
        <v>2</v>
      </c>
      <c r="P165" s="22">
        <v>0</v>
      </c>
      <c r="Q165" s="22" t="s">
        <v>508</v>
      </c>
      <c r="R165" s="22">
        <v>562</v>
      </c>
      <c r="S165" s="23">
        <f t="shared" si="29"/>
        <v>5.7475966455307836E-2</v>
      </c>
      <c r="T165" s="22">
        <v>13206</v>
      </c>
      <c r="U165" s="22">
        <v>782</v>
      </c>
      <c r="V165" s="22">
        <v>333</v>
      </c>
      <c r="W165" s="22">
        <v>18</v>
      </c>
      <c r="X165" s="22">
        <v>842</v>
      </c>
      <c r="Y165" s="22">
        <v>49</v>
      </c>
      <c r="Z165" s="22">
        <v>0</v>
      </c>
      <c r="AA165" s="22">
        <v>0</v>
      </c>
      <c r="AB165" s="22">
        <f t="shared" si="30"/>
        <v>14381</v>
      </c>
      <c r="AC165" s="24">
        <f t="shared" si="31"/>
        <v>1.4707506647576192</v>
      </c>
      <c r="AD165" s="25">
        <f t="shared" si="32"/>
        <v>25.588967971530248</v>
      </c>
      <c r="AE165" s="22">
        <f t="shared" si="33"/>
        <v>849</v>
      </c>
      <c r="AF165" s="24">
        <f t="shared" si="34"/>
        <v>8.6827572100634072</v>
      </c>
      <c r="AG165" s="24">
        <f t="shared" si="35"/>
        <v>16.938751472320376</v>
      </c>
      <c r="AH165" s="24">
        <f t="shared" si="36"/>
        <v>8.4693757361601882</v>
      </c>
      <c r="AI165" s="22">
        <v>40</v>
      </c>
      <c r="AJ165" s="22">
        <v>2341</v>
      </c>
      <c r="AK165" s="24">
        <f t="shared" si="37"/>
        <v>23.941501329515237</v>
      </c>
      <c r="AL165" s="22">
        <v>1595</v>
      </c>
      <c r="AM165" s="24">
        <f t="shared" si="38"/>
        <v>16.312129269789324</v>
      </c>
      <c r="AN165" s="22">
        <v>9833</v>
      </c>
      <c r="AO165" s="22">
        <v>36526</v>
      </c>
      <c r="AP165" s="24">
        <f t="shared" si="39"/>
        <v>3.7355287379832278</v>
      </c>
      <c r="AQ165" s="24">
        <f t="shared" si="40"/>
        <v>2.5398790070231554</v>
      </c>
      <c r="AR165" s="22">
        <v>19</v>
      </c>
      <c r="AS165" s="22"/>
      <c r="AT165" s="22">
        <v>895</v>
      </c>
      <c r="AU165" s="22">
        <v>0</v>
      </c>
      <c r="AV165" s="22"/>
      <c r="AW165" s="22">
        <v>1750</v>
      </c>
      <c r="AX165" s="22">
        <v>19443</v>
      </c>
      <c r="AY165" s="24">
        <f t="shared" si="41"/>
        <v>1.9884434444671713</v>
      </c>
      <c r="AZ165" s="22">
        <v>1</v>
      </c>
      <c r="BA165" s="24">
        <f t="shared" si="42"/>
        <v>0.2045408058907752</v>
      </c>
      <c r="BB165" s="22">
        <v>43</v>
      </c>
      <c r="BC165" s="26"/>
    </row>
    <row r="166" spans="1:55" hidden="1" x14ac:dyDescent="0.25">
      <c r="A166" s="28" t="s">
        <v>509</v>
      </c>
      <c r="B166" s="29" t="s">
        <v>403</v>
      </c>
      <c r="C166" s="29" t="s">
        <v>67</v>
      </c>
      <c r="D166" s="29">
        <v>1910</v>
      </c>
      <c r="E166" s="29">
        <v>44215</v>
      </c>
      <c r="F166" s="29">
        <v>244400404</v>
      </c>
      <c r="G166" s="29" t="s">
        <v>111</v>
      </c>
      <c r="H166" s="29">
        <v>44120</v>
      </c>
      <c r="I166" s="29" t="s">
        <v>509</v>
      </c>
      <c r="J166" s="29" t="s">
        <v>510</v>
      </c>
      <c r="K166" s="29">
        <v>1</v>
      </c>
      <c r="L166" s="29">
        <v>23581</v>
      </c>
      <c r="M166" s="29">
        <v>26</v>
      </c>
      <c r="N166" s="29">
        <v>107</v>
      </c>
      <c r="O166" s="29">
        <v>16</v>
      </c>
      <c r="P166" s="29">
        <v>1</v>
      </c>
      <c r="Q166" s="29"/>
      <c r="R166" s="29">
        <v>1600</v>
      </c>
      <c r="S166" s="30">
        <f t="shared" si="29"/>
        <v>6.7851236164708881E-2</v>
      </c>
      <c r="T166" s="29">
        <v>49624</v>
      </c>
      <c r="U166" s="29">
        <v>3359</v>
      </c>
      <c r="V166" s="29">
        <v>7989</v>
      </c>
      <c r="W166" s="29">
        <v>533</v>
      </c>
      <c r="X166" s="29">
        <v>3160</v>
      </c>
      <c r="Y166" s="29">
        <v>241</v>
      </c>
      <c r="Z166" s="29">
        <v>0</v>
      </c>
      <c r="AA166" s="29">
        <v>0</v>
      </c>
      <c r="AB166" s="29">
        <f t="shared" si="30"/>
        <v>60773</v>
      </c>
      <c r="AC166" s="31">
        <f t="shared" si="31"/>
        <v>2.5772019846486578</v>
      </c>
      <c r="AD166" s="32">
        <f t="shared" si="32"/>
        <v>37.983125000000001</v>
      </c>
      <c r="AE166" s="29">
        <f t="shared" si="33"/>
        <v>4133</v>
      </c>
      <c r="AF166" s="31">
        <f t="shared" si="34"/>
        <v>17.526822441796362</v>
      </c>
      <c r="AG166" s="31">
        <f t="shared" si="35"/>
        <v>14.704330994435034</v>
      </c>
      <c r="AH166" s="31">
        <f t="shared" si="36"/>
        <v>7.3521654972175172</v>
      </c>
      <c r="AI166" s="29">
        <v>92</v>
      </c>
      <c r="AJ166" s="29">
        <v>4637</v>
      </c>
      <c r="AK166" s="31">
        <f t="shared" si="37"/>
        <v>19.66413638098469</v>
      </c>
      <c r="AL166" s="29">
        <v>3233</v>
      </c>
      <c r="AM166" s="31">
        <f t="shared" si="38"/>
        <v>13.710190407531487</v>
      </c>
      <c r="AN166" s="29">
        <v>109334</v>
      </c>
      <c r="AO166" s="29">
        <v>218411</v>
      </c>
      <c r="AP166" s="31">
        <f t="shared" si="39"/>
        <v>9.2621602137313932</v>
      </c>
      <c r="AQ166" s="31">
        <f t="shared" si="40"/>
        <v>3.5938821516133808</v>
      </c>
      <c r="AR166" s="29">
        <v>0</v>
      </c>
      <c r="AS166" s="29"/>
      <c r="AT166" s="29">
        <v>0</v>
      </c>
      <c r="AU166" s="29"/>
      <c r="AV166" s="29"/>
      <c r="AW166" s="29">
        <v>38112</v>
      </c>
      <c r="AX166" s="29">
        <v>68541</v>
      </c>
      <c r="AY166" s="31">
        <f t="shared" si="41"/>
        <v>2.9066197362283193</v>
      </c>
      <c r="AZ166" s="29">
        <v>12.3</v>
      </c>
      <c r="BA166" s="31">
        <f t="shared" si="42"/>
        <v>1.0432127560323989</v>
      </c>
      <c r="BB166" s="29">
        <v>0</v>
      </c>
      <c r="BC166" s="33"/>
    </row>
    <row r="167" spans="1:55" x14ac:dyDescent="0.25">
      <c r="A167" s="14" t="s">
        <v>511</v>
      </c>
      <c r="B167" s="15" t="s">
        <v>512</v>
      </c>
      <c r="C167" s="15" t="s">
        <v>57</v>
      </c>
      <c r="D167" s="15">
        <v>5711</v>
      </c>
      <c r="E167" s="15">
        <v>44001</v>
      </c>
      <c r="F167" s="15">
        <v>244400537</v>
      </c>
      <c r="G167" s="15" t="s">
        <v>513</v>
      </c>
      <c r="H167" s="15">
        <v>44170</v>
      </c>
      <c r="I167" s="15" t="s">
        <v>511</v>
      </c>
      <c r="J167" s="15"/>
      <c r="K167" s="15">
        <v>1</v>
      </c>
      <c r="L167" s="15">
        <v>2068</v>
      </c>
      <c r="M167" s="15">
        <v>6.5</v>
      </c>
      <c r="N167" s="15">
        <v>28</v>
      </c>
      <c r="O167" s="15">
        <v>1</v>
      </c>
      <c r="P167" s="15">
        <v>0</v>
      </c>
      <c r="Q167" s="15" t="s">
        <v>160</v>
      </c>
      <c r="R167" s="15">
        <v>130</v>
      </c>
      <c r="S167" s="16">
        <f t="shared" si="29"/>
        <v>6.286266924564797E-2</v>
      </c>
      <c r="T167" s="15">
        <v>3865</v>
      </c>
      <c r="U167" s="15">
        <v>344</v>
      </c>
      <c r="V167" s="15">
        <v>59</v>
      </c>
      <c r="W167" s="15">
        <v>0</v>
      </c>
      <c r="X167" s="15">
        <v>0</v>
      </c>
      <c r="Y167" s="15">
        <v>0</v>
      </c>
      <c r="Z167" s="15">
        <v>0</v>
      </c>
      <c r="AA167" s="15">
        <v>0</v>
      </c>
      <c r="AB167" s="15">
        <f t="shared" si="30"/>
        <v>3924</v>
      </c>
      <c r="AC167" s="17">
        <f t="shared" si="31"/>
        <v>1.8974854932301741</v>
      </c>
      <c r="AD167" s="18">
        <f t="shared" si="32"/>
        <v>30.184615384615384</v>
      </c>
      <c r="AE167" s="15">
        <f t="shared" si="33"/>
        <v>344</v>
      </c>
      <c r="AF167" s="17">
        <f t="shared" si="34"/>
        <v>16.634429400386846</v>
      </c>
      <c r="AG167" s="17">
        <f t="shared" si="35"/>
        <v>11.406976744186046</v>
      </c>
      <c r="AH167" s="17">
        <f t="shared" si="36"/>
        <v>5.7034883720930232</v>
      </c>
      <c r="AI167" s="15">
        <v>8</v>
      </c>
      <c r="AJ167" s="15"/>
      <c r="AK167" s="17">
        <f t="shared" si="37"/>
        <v>0</v>
      </c>
      <c r="AL167" s="15">
        <v>216</v>
      </c>
      <c r="AM167" s="17">
        <f t="shared" si="38"/>
        <v>10.444874274661508</v>
      </c>
      <c r="AN167" s="15">
        <v>1298</v>
      </c>
      <c r="AO167" s="15">
        <v>4889</v>
      </c>
      <c r="AP167" s="17">
        <f t="shared" si="39"/>
        <v>2.3641199226305609</v>
      </c>
      <c r="AQ167" s="17">
        <f t="shared" si="40"/>
        <v>1.2459225280326198</v>
      </c>
      <c r="AR167" s="15">
        <v>775</v>
      </c>
      <c r="AS167" s="15">
        <v>0</v>
      </c>
      <c r="AT167" s="15">
        <v>0</v>
      </c>
      <c r="AU167" s="15">
        <v>1</v>
      </c>
      <c r="AV167" s="15" t="s">
        <v>105</v>
      </c>
      <c r="AW167" s="36">
        <v>319.70495510214749</v>
      </c>
      <c r="AX167" s="15">
        <v>2975</v>
      </c>
      <c r="AY167" s="17">
        <f t="shared" si="41"/>
        <v>1.438588007736944</v>
      </c>
      <c r="AZ167" s="37">
        <v>0.45</v>
      </c>
      <c r="BA167" s="17">
        <f t="shared" si="42"/>
        <v>0.43520309477756286</v>
      </c>
      <c r="BB167" s="15">
        <v>10</v>
      </c>
      <c r="BC167" s="19">
        <v>0</v>
      </c>
    </row>
    <row r="168" spans="1:55" x14ac:dyDescent="0.25">
      <c r="A168" s="14" t="s">
        <v>514</v>
      </c>
      <c r="B168" s="15" t="s">
        <v>512</v>
      </c>
      <c r="C168" s="15" t="s">
        <v>57</v>
      </c>
      <c r="D168" s="15">
        <v>5713</v>
      </c>
      <c r="E168" s="15">
        <v>44224</v>
      </c>
      <c r="F168" s="15">
        <v>244400537</v>
      </c>
      <c r="G168" s="15" t="s">
        <v>515</v>
      </c>
      <c r="H168" s="15">
        <v>44170</v>
      </c>
      <c r="I168" s="15" t="s">
        <v>514</v>
      </c>
      <c r="J168" s="15"/>
      <c r="K168" s="15">
        <v>1</v>
      </c>
      <c r="L168" s="15">
        <v>1657</v>
      </c>
      <c r="M168" s="15">
        <v>6</v>
      </c>
      <c r="N168" s="15">
        <v>16</v>
      </c>
      <c r="O168" s="15">
        <v>1</v>
      </c>
      <c r="P168" s="15">
        <v>0</v>
      </c>
      <c r="Q168" s="15" t="s">
        <v>160</v>
      </c>
      <c r="R168" s="15">
        <v>100</v>
      </c>
      <c r="S168" s="16">
        <f t="shared" si="29"/>
        <v>6.0350030175015085E-2</v>
      </c>
      <c r="T168" s="15">
        <v>4186</v>
      </c>
      <c r="U168" s="15">
        <v>232</v>
      </c>
      <c r="V168" s="15">
        <v>0</v>
      </c>
      <c r="W168" s="15">
        <v>0</v>
      </c>
      <c r="X168" s="15">
        <v>54</v>
      </c>
      <c r="Y168" s="15">
        <v>0</v>
      </c>
      <c r="Z168" s="15">
        <v>0</v>
      </c>
      <c r="AA168" s="15">
        <v>0</v>
      </c>
      <c r="AB168" s="15">
        <f t="shared" si="30"/>
        <v>4240</v>
      </c>
      <c r="AC168" s="17">
        <f t="shared" si="31"/>
        <v>2.5588412794206397</v>
      </c>
      <c r="AD168" s="18">
        <f t="shared" si="32"/>
        <v>42.4</v>
      </c>
      <c r="AE168" s="15">
        <f t="shared" si="33"/>
        <v>232</v>
      </c>
      <c r="AF168" s="17">
        <f t="shared" si="34"/>
        <v>14.0012070006035</v>
      </c>
      <c r="AG168" s="17">
        <f t="shared" si="35"/>
        <v>18.275862068965516</v>
      </c>
      <c r="AH168" s="17">
        <f t="shared" si="36"/>
        <v>9.137931034482758</v>
      </c>
      <c r="AI168" s="15">
        <v>9</v>
      </c>
      <c r="AJ168" s="15"/>
      <c r="AK168" s="17">
        <f t="shared" si="37"/>
        <v>0</v>
      </c>
      <c r="AL168" s="15">
        <v>192</v>
      </c>
      <c r="AM168" s="17">
        <f t="shared" si="38"/>
        <v>11.587205793602896</v>
      </c>
      <c r="AN168" s="15">
        <v>1338</v>
      </c>
      <c r="AO168" s="15">
        <v>5325</v>
      </c>
      <c r="AP168" s="17">
        <f t="shared" si="39"/>
        <v>3.2136391068195533</v>
      </c>
      <c r="AQ168" s="17">
        <f t="shared" si="40"/>
        <v>1.2558962264150944</v>
      </c>
      <c r="AR168" s="15">
        <v>1458</v>
      </c>
      <c r="AS168" s="15">
        <v>4</v>
      </c>
      <c r="AT168" s="15">
        <v>50</v>
      </c>
      <c r="AU168" s="15">
        <v>1</v>
      </c>
      <c r="AV168" s="15" t="s">
        <v>105</v>
      </c>
      <c r="AW168" s="36">
        <v>348.21617629759368</v>
      </c>
      <c r="AX168" s="15">
        <v>2207</v>
      </c>
      <c r="AY168" s="17">
        <f t="shared" si="41"/>
        <v>1.331925165962583</v>
      </c>
      <c r="AZ168" s="37">
        <v>0.4</v>
      </c>
      <c r="BA168" s="17">
        <f t="shared" si="42"/>
        <v>0.48280024140012068</v>
      </c>
      <c r="BB168" s="15">
        <v>15</v>
      </c>
      <c r="BC168" s="19">
        <v>0</v>
      </c>
    </row>
    <row r="169" spans="1:55" x14ac:dyDescent="0.25">
      <c r="A169" s="14" t="s">
        <v>512</v>
      </c>
      <c r="B169" s="15" t="s">
        <v>512</v>
      </c>
      <c r="C169" s="15" t="s">
        <v>57</v>
      </c>
      <c r="D169" s="15">
        <v>1878</v>
      </c>
      <c r="E169" s="15">
        <v>44113</v>
      </c>
      <c r="F169" s="15">
        <v>244400537</v>
      </c>
      <c r="G169" s="15" t="s">
        <v>516</v>
      </c>
      <c r="H169" s="15">
        <v>44170</v>
      </c>
      <c r="I169" s="15" t="s">
        <v>512</v>
      </c>
      <c r="J169" s="15" t="s">
        <v>517</v>
      </c>
      <c r="K169" s="15">
        <v>1</v>
      </c>
      <c r="L169" s="15">
        <v>4130</v>
      </c>
      <c r="M169" s="15">
        <v>16</v>
      </c>
      <c r="N169" s="15">
        <v>50</v>
      </c>
      <c r="O169" s="15">
        <v>3</v>
      </c>
      <c r="P169" s="15">
        <v>1</v>
      </c>
      <c r="Q169" s="15" t="s">
        <v>160</v>
      </c>
      <c r="R169" s="15">
        <v>336</v>
      </c>
      <c r="S169" s="16">
        <f t="shared" si="29"/>
        <v>8.1355932203389825E-2</v>
      </c>
      <c r="T169" s="15">
        <v>11132</v>
      </c>
      <c r="U169" s="15">
        <v>939</v>
      </c>
      <c r="V169" s="15">
        <v>391</v>
      </c>
      <c r="W169" s="15">
        <v>0</v>
      </c>
      <c r="X169" s="15">
        <v>587</v>
      </c>
      <c r="Y169" s="15">
        <v>60</v>
      </c>
      <c r="Z169" s="15">
        <v>0</v>
      </c>
      <c r="AA169" s="15">
        <v>0</v>
      </c>
      <c r="AB169" s="15">
        <f t="shared" si="30"/>
        <v>12110</v>
      </c>
      <c r="AC169" s="17">
        <f t="shared" si="31"/>
        <v>2.9322033898305087</v>
      </c>
      <c r="AD169" s="18">
        <f t="shared" si="32"/>
        <v>36.041666666666664</v>
      </c>
      <c r="AE169" s="15">
        <f t="shared" si="33"/>
        <v>999</v>
      </c>
      <c r="AF169" s="17">
        <f t="shared" si="34"/>
        <v>24.188861985472155</v>
      </c>
      <c r="AG169" s="17">
        <f t="shared" si="35"/>
        <v>12.122122122122121</v>
      </c>
      <c r="AH169" s="17">
        <f t="shared" si="36"/>
        <v>6.0610610610610607</v>
      </c>
      <c r="AI169" s="15">
        <v>28</v>
      </c>
      <c r="AJ169" s="15"/>
      <c r="AK169" s="17">
        <f t="shared" si="37"/>
        <v>0</v>
      </c>
      <c r="AL169" s="15">
        <v>949</v>
      </c>
      <c r="AM169" s="17">
        <f t="shared" si="38"/>
        <v>22.978208232445521</v>
      </c>
      <c r="AN169" s="15">
        <v>7725</v>
      </c>
      <c r="AO169" s="15">
        <v>31322</v>
      </c>
      <c r="AP169" s="17">
        <f t="shared" si="39"/>
        <v>7.584019370460048</v>
      </c>
      <c r="AQ169" s="17">
        <f t="shared" si="40"/>
        <v>2.5864574731626755</v>
      </c>
      <c r="AR169" s="15">
        <v>2478</v>
      </c>
      <c r="AS169" s="15">
        <v>1</v>
      </c>
      <c r="AT169" s="15">
        <v>1021</v>
      </c>
      <c r="AU169" s="15">
        <v>1</v>
      </c>
      <c r="AV169" s="15" t="s">
        <v>105</v>
      </c>
      <c r="AW169" s="36">
        <v>2048.2304364306533</v>
      </c>
      <c r="AX169" s="15">
        <v>10840</v>
      </c>
      <c r="AY169" s="17">
        <f t="shared" si="41"/>
        <v>2.6246973365617432</v>
      </c>
      <c r="AZ169" s="37">
        <v>1.4</v>
      </c>
      <c r="BA169" s="17">
        <f t="shared" si="42"/>
        <v>0.67796610169491522</v>
      </c>
      <c r="BB169" s="15">
        <v>10</v>
      </c>
      <c r="BC169" s="19">
        <v>0</v>
      </c>
    </row>
    <row r="170" spans="1:55" x14ac:dyDescent="0.25">
      <c r="A170" s="14" t="s">
        <v>518</v>
      </c>
      <c r="B170" s="15" t="s">
        <v>512</v>
      </c>
      <c r="C170" s="15" t="s">
        <v>57</v>
      </c>
      <c r="D170" s="15">
        <v>5715</v>
      </c>
      <c r="E170" s="15">
        <v>44138</v>
      </c>
      <c r="F170" s="15">
        <v>244400537</v>
      </c>
      <c r="G170" s="15" t="s">
        <v>519</v>
      </c>
      <c r="H170" s="15">
        <v>44390</v>
      </c>
      <c r="I170" s="15" t="s">
        <v>518</v>
      </c>
      <c r="J170" s="15"/>
      <c r="K170" s="15">
        <v>1</v>
      </c>
      <c r="L170" s="15">
        <v>1119</v>
      </c>
      <c r="M170" s="15">
        <v>4</v>
      </c>
      <c r="N170" s="15">
        <v>15</v>
      </c>
      <c r="O170" s="15">
        <v>1</v>
      </c>
      <c r="P170" s="15">
        <v>0</v>
      </c>
      <c r="Q170" s="15" t="s">
        <v>160</v>
      </c>
      <c r="R170" s="15">
        <v>65</v>
      </c>
      <c r="S170" s="16">
        <f t="shared" si="29"/>
        <v>5.8087578194816802E-2</v>
      </c>
      <c r="T170" s="15">
        <v>2912</v>
      </c>
      <c r="U170" s="15">
        <v>158</v>
      </c>
      <c r="V170" s="15">
        <v>1</v>
      </c>
      <c r="W170" s="15">
        <v>0</v>
      </c>
      <c r="X170" s="15">
        <v>51</v>
      </c>
      <c r="Y170" s="15">
        <v>0</v>
      </c>
      <c r="Z170" s="15">
        <v>0</v>
      </c>
      <c r="AA170" s="15">
        <v>0</v>
      </c>
      <c r="AB170" s="15">
        <f t="shared" si="30"/>
        <v>2964</v>
      </c>
      <c r="AC170" s="17">
        <f t="shared" si="31"/>
        <v>2.6487935656836461</v>
      </c>
      <c r="AD170" s="18">
        <f t="shared" si="32"/>
        <v>45.6</v>
      </c>
      <c r="AE170" s="15">
        <f t="shared" si="33"/>
        <v>158</v>
      </c>
      <c r="AF170" s="17">
        <f t="shared" si="34"/>
        <v>14.119749776586238</v>
      </c>
      <c r="AG170" s="17">
        <f t="shared" si="35"/>
        <v>18.759493670886076</v>
      </c>
      <c r="AH170" s="17">
        <f t="shared" si="36"/>
        <v>9.3797468354430382</v>
      </c>
      <c r="AI170" s="15">
        <v>4</v>
      </c>
      <c r="AJ170" s="15"/>
      <c r="AK170" s="17">
        <f t="shared" si="37"/>
        <v>0</v>
      </c>
      <c r="AL170" s="15">
        <v>103</v>
      </c>
      <c r="AM170" s="17">
        <f t="shared" si="38"/>
        <v>9.2046470062555859</v>
      </c>
      <c r="AN170" s="15">
        <v>763</v>
      </c>
      <c r="AO170" s="15">
        <v>2386</v>
      </c>
      <c r="AP170" s="17">
        <f t="shared" si="39"/>
        <v>2.1322609472743519</v>
      </c>
      <c r="AQ170" s="17">
        <f t="shared" si="40"/>
        <v>0.80499325236167341</v>
      </c>
      <c r="AR170" s="15">
        <v>370</v>
      </c>
      <c r="AS170" s="15">
        <v>0</v>
      </c>
      <c r="AT170" s="15">
        <v>21</v>
      </c>
      <c r="AU170" s="15">
        <v>1</v>
      </c>
      <c r="AV170" s="15" t="s">
        <v>105</v>
      </c>
      <c r="AW170" s="36">
        <v>156.02700406498752</v>
      </c>
      <c r="AX170" s="15">
        <v>1590</v>
      </c>
      <c r="AY170" s="17">
        <f t="shared" si="41"/>
        <v>1.4209115281501341</v>
      </c>
      <c r="AZ170" s="37">
        <v>0.3</v>
      </c>
      <c r="BA170" s="17">
        <f t="shared" si="42"/>
        <v>0.53619302949061665</v>
      </c>
      <c r="BB170" s="15">
        <v>13</v>
      </c>
      <c r="BC170" s="19">
        <v>0</v>
      </c>
    </row>
    <row r="171" spans="1:55" x14ac:dyDescent="0.25">
      <c r="A171" s="14" t="s">
        <v>520</v>
      </c>
      <c r="B171" s="15" t="s">
        <v>512</v>
      </c>
      <c r="C171" s="15" t="s">
        <v>57</v>
      </c>
      <c r="D171" s="15">
        <v>5714</v>
      </c>
      <c r="E171" s="15">
        <v>44149</v>
      </c>
      <c r="F171" s="15">
        <v>244400537</v>
      </c>
      <c r="G171" s="15" t="s">
        <v>521</v>
      </c>
      <c r="H171" s="15">
        <v>44390</v>
      </c>
      <c r="I171" s="15" t="s">
        <v>520</v>
      </c>
      <c r="J171" s="15"/>
      <c r="K171" s="15">
        <v>1</v>
      </c>
      <c r="L171" s="15">
        <v>3860</v>
      </c>
      <c r="M171" s="15">
        <v>16</v>
      </c>
      <c r="N171" s="15">
        <v>60</v>
      </c>
      <c r="O171" s="15">
        <v>3</v>
      </c>
      <c r="P171" s="15">
        <v>1</v>
      </c>
      <c r="Q171" s="15" t="s">
        <v>160</v>
      </c>
      <c r="R171" s="15">
        <v>360</v>
      </c>
      <c r="S171" s="16">
        <f t="shared" si="29"/>
        <v>9.3264248704663211E-2</v>
      </c>
      <c r="T171" s="15">
        <v>8928</v>
      </c>
      <c r="U171" s="15">
        <v>860</v>
      </c>
      <c r="V171" s="15">
        <v>1314</v>
      </c>
      <c r="W171" s="15">
        <v>151</v>
      </c>
      <c r="X171" s="15">
        <v>273</v>
      </c>
      <c r="Y171" s="15">
        <v>0</v>
      </c>
      <c r="Z171" s="15">
        <v>0</v>
      </c>
      <c r="AA171" s="15">
        <v>0</v>
      </c>
      <c r="AB171" s="15">
        <f t="shared" si="30"/>
        <v>10515</v>
      </c>
      <c r="AC171" s="17">
        <f t="shared" si="31"/>
        <v>2.7240932642487046</v>
      </c>
      <c r="AD171" s="18">
        <f t="shared" si="32"/>
        <v>29.208333333333332</v>
      </c>
      <c r="AE171" s="15">
        <f t="shared" si="33"/>
        <v>1011</v>
      </c>
      <c r="AF171" s="17">
        <f t="shared" si="34"/>
        <v>26.191709844559586</v>
      </c>
      <c r="AG171" s="17">
        <f t="shared" si="35"/>
        <v>10.400593471810089</v>
      </c>
      <c r="AH171" s="17">
        <f t="shared" si="36"/>
        <v>5.2002967359050443</v>
      </c>
      <c r="AI171" s="15">
        <v>22</v>
      </c>
      <c r="AJ171" s="15"/>
      <c r="AK171" s="17">
        <f t="shared" si="37"/>
        <v>0</v>
      </c>
      <c r="AL171" s="15">
        <v>687</v>
      </c>
      <c r="AM171" s="17">
        <f t="shared" si="38"/>
        <v>17.797927461139896</v>
      </c>
      <c r="AN171" s="15">
        <v>5157</v>
      </c>
      <c r="AO171" s="15">
        <v>21653</v>
      </c>
      <c r="AP171" s="17">
        <f t="shared" si="39"/>
        <v>5.6095854922279793</v>
      </c>
      <c r="AQ171" s="17">
        <f t="shared" si="40"/>
        <v>2.0592486923442701</v>
      </c>
      <c r="AR171" s="15">
        <v>3439</v>
      </c>
      <c r="AS171" s="15">
        <v>31</v>
      </c>
      <c r="AT171" s="15">
        <v>476</v>
      </c>
      <c r="AU171" s="15">
        <v>1</v>
      </c>
      <c r="AV171" s="15" t="s">
        <v>105</v>
      </c>
      <c r="AW171" s="36">
        <v>1415.9483315252198</v>
      </c>
      <c r="AX171" s="15">
        <v>10192</v>
      </c>
      <c r="AY171" s="17">
        <f t="shared" si="41"/>
        <v>2.6404145077720207</v>
      </c>
      <c r="AZ171" s="37">
        <v>1.65</v>
      </c>
      <c r="BA171" s="17">
        <f t="shared" si="42"/>
        <v>0.85492227979274615</v>
      </c>
      <c r="BB171" s="15">
        <v>12</v>
      </c>
      <c r="BC171" s="19">
        <v>0</v>
      </c>
    </row>
    <row r="172" spans="1:55" x14ac:dyDescent="0.25">
      <c r="A172" s="14" t="s">
        <v>522</v>
      </c>
      <c r="B172" s="15" t="s">
        <v>512</v>
      </c>
      <c r="C172" s="15" t="s">
        <v>57</v>
      </c>
      <c r="D172" s="15">
        <v>5712</v>
      </c>
      <c r="E172" s="15">
        <v>44208</v>
      </c>
      <c r="F172" s="15">
        <v>244400537</v>
      </c>
      <c r="G172" s="15" t="s">
        <v>523</v>
      </c>
      <c r="H172" s="15">
        <v>44170</v>
      </c>
      <c r="I172" s="15" t="s">
        <v>522</v>
      </c>
      <c r="J172" s="15"/>
      <c r="K172" s="15">
        <v>1</v>
      </c>
      <c r="L172" s="15">
        <v>862</v>
      </c>
      <c r="M172" s="15">
        <v>5</v>
      </c>
      <c r="N172" s="15">
        <v>10</v>
      </c>
      <c r="O172" s="15">
        <v>1</v>
      </c>
      <c r="P172" s="15">
        <v>0</v>
      </c>
      <c r="Q172" s="15" t="s">
        <v>160</v>
      </c>
      <c r="R172" s="15">
        <v>47</v>
      </c>
      <c r="S172" s="16">
        <f t="shared" si="29"/>
        <v>5.4524361948955914E-2</v>
      </c>
      <c r="T172" s="15">
        <v>2551</v>
      </c>
      <c r="U172" s="15">
        <v>87</v>
      </c>
      <c r="V172" s="15">
        <v>0</v>
      </c>
      <c r="W172" s="15">
        <v>0</v>
      </c>
      <c r="X172" s="15">
        <v>50</v>
      </c>
      <c r="Y172" s="15">
        <v>0</v>
      </c>
      <c r="Z172" s="15">
        <v>0</v>
      </c>
      <c r="AA172" s="15">
        <v>0</v>
      </c>
      <c r="AB172" s="15">
        <f t="shared" si="30"/>
        <v>2601</v>
      </c>
      <c r="AC172" s="17">
        <f t="shared" si="31"/>
        <v>3.0174013921113687</v>
      </c>
      <c r="AD172" s="18">
        <f t="shared" si="32"/>
        <v>55.340425531914896</v>
      </c>
      <c r="AE172" s="15">
        <f t="shared" si="33"/>
        <v>87</v>
      </c>
      <c r="AF172" s="17">
        <f t="shared" si="34"/>
        <v>10.092807424593968</v>
      </c>
      <c r="AG172" s="17">
        <f t="shared" si="35"/>
        <v>29.896551724137932</v>
      </c>
      <c r="AH172" s="17">
        <f t="shared" si="36"/>
        <v>14.948275862068966</v>
      </c>
      <c r="AI172" s="15">
        <v>6</v>
      </c>
      <c r="AJ172" s="15"/>
      <c r="AK172" s="17">
        <f t="shared" si="37"/>
        <v>0</v>
      </c>
      <c r="AL172" s="15">
        <v>106</v>
      </c>
      <c r="AM172" s="17">
        <f t="shared" si="38"/>
        <v>12.296983758700696</v>
      </c>
      <c r="AN172" s="15">
        <v>830</v>
      </c>
      <c r="AO172" s="15">
        <v>3273</v>
      </c>
      <c r="AP172" s="17">
        <f t="shared" si="39"/>
        <v>3.796983758700696</v>
      </c>
      <c r="AQ172" s="17">
        <f t="shared" si="40"/>
        <v>1.2583621683967705</v>
      </c>
      <c r="AR172" s="15">
        <v>668</v>
      </c>
      <c r="AS172" s="15">
        <v>1</v>
      </c>
      <c r="AT172" s="15">
        <v>37</v>
      </c>
      <c r="AU172" s="15">
        <v>1</v>
      </c>
      <c r="AV172" s="15" t="s">
        <v>105</v>
      </c>
      <c r="AW172" s="36">
        <v>214.03033709333786</v>
      </c>
      <c r="AX172" s="15">
        <v>1343</v>
      </c>
      <c r="AY172" s="17">
        <f t="shared" si="41"/>
        <v>1.5580046403712298</v>
      </c>
      <c r="AZ172" s="37">
        <v>0.3</v>
      </c>
      <c r="BA172" s="17">
        <f t="shared" si="42"/>
        <v>0.69605568445475641</v>
      </c>
      <c r="BB172" s="15">
        <v>12</v>
      </c>
      <c r="BC172" s="19">
        <v>0</v>
      </c>
    </row>
    <row r="173" spans="1:55" x14ac:dyDescent="0.25">
      <c r="A173" s="14" t="s">
        <v>524</v>
      </c>
      <c r="B173" s="15" t="s">
        <v>512</v>
      </c>
      <c r="C173" s="15" t="s">
        <v>57</v>
      </c>
      <c r="D173" s="15">
        <v>5716</v>
      </c>
      <c r="E173" s="15">
        <v>44214</v>
      </c>
      <c r="F173" s="15">
        <v>244400537</v>
      </c>
      <c r="G173" s="15" t="s">
        <v>525</v>
      </c>
      <c r="H173" s="15">
        <v>44170</v>
      </c>
      <c r="I173" s="15" t="s">
        <v>524</v>
      </c>
      <c r="J173" s="15"/>
      <c r="K173" s="15">
        <v>1</v>
      </c>
      <c r="L173" s="15">
        <v>2060</v>
      </c>
      <c r="M173" s="15">
        <v>6</v>
      </c>
      <c r="N173" s="15">
        <v>31</v>
      </c>
      <c r="O173" s="15">
        <v>1</v>
      </c>
      <c r="P173" s="15">
        <v>0</v>
      </c>
      <c r="Q173" s="15" t="s">
        <v>160</v>
      </c>
      <c r="R173" s="15">
        <v>105</v>
      </c>
      <c r="S173" s="16">
        <f t="shared" si="29"/>
        <v>5.0970873786407765E-2</v>
      </c>
      <c r="T173" s="15">
        <v>3703</v>
      </c>
      <c r="U173" s="15">
        <v>354</v>
      </c>
      <c r="V173" s="15">
        <v>58</v>
      </c>
      <c r="W173" s="15">
        <v>0</v>
      </c>
      <c r="X173" s="15">
        <v>465</v>
      </c>
      <c r="Y173" s="15">
        <v>38</v>
      </c>
      <c r="Z173" s="15">
        <v>0</v>
      </c>
      <c r="AA173" s="15">
        <v>0</v>
      </c>
      <c r="AB173" s="15">
        <f t="shared" si="30"/>
        <v>4226</v>
      </c>
      <c r="AC173" s="17">
        <f t="shared" si="31"/>
        <v>2.0514563106796118</v>
      </c>
      <c r="AD173" s="18">
        <f t="shared" si="32"/>
        <v>40.247619047619047</v>
      </c>
      <c r="AE173" s="15">
        <f t="shared" si="33"/>
        <v>392</v>
      </c>
      <c r="AF173" s="17">
        <f t="shared" si="34"/>
        <v>19.029126213592232</v>
      </c>
      <c r="AG173" s="17">
        <f t="shared" si="35"/>
        <v>10.780612244897959</v>
      </c>
      <c r="AH173" s="17">
        <f t="shared" si="36"/>
        <v>5.3903061224489797</v>
      </c>
      <c r="AI173" s="15">
        <v>8</v>
      </c>
      <c r="AJ173" s="15"/>
      <c r="AK173" s="17">
        <f t="shared" si="37"/>
        <v>0</v>
      </c>
      <c r="AL173" s="15">
        <v>222</v>
      </c>
      <c r="AM173" s="17">
        <f t="shared" si="38"/>
        <v>10.776699029126213</v>
      </c>
      <c r="AN173" s="15">
        <v>2004</v>
      </c>
      <c r="AO173" s="15">
        <v>7659</v>
      </c>
      <c r="AP173" s="17">
        <f t="shared" si="39"/>
        <v>3.7179611650485436</v>
      </c>
      <c r="AQ173" s="17">
        <f t="shared" si="40"/>
        <v>1.8123521060104117</v>
      </c>
      <c r="AR173" s="15">
        <v>1848</v>
      </c>
      <c r="AS173" s="15">
        <v>5</v>
      </c>
      <c r="AT173" s="15">
        <v>254</v>
      </c>
      <c r="AU173" s="15">
        <v>1</v>
      </c>
      <c r="AV173" s="15" t="s">
        <v>105</v>
      </c>
      <c r="AW173" s="36">
        <v>500.84275948606012</v>
      </c>
      <c r="AX173" s="15">
        <v>3119</v>
      </c>
      <c r="AY173" s="17">
        <f t="shared" si="41"/>
        <v>1.5140776699029126</v>
      </c>
      <c r="AZ173" s="37">
        <v>0.4</v>
      </c>
      <c r="BA173" s="17">
        <f t="shared" si="42"/>
        <v>0.38834951456310679</v>
      </c>
      <c r="BB173" s="15">
        <v>18</v>
      </c>
      <c r="BC173" s="19">
        <v>0</v>
      </c>
    </row>
    <row r="174" spans="1:55" x14ac:dyDescent="0.25">
      <c r="A174" s="14" t="s">
        <v>526</v>
      </c>
      <c r="B174" s="15" t="s">
        <v>527</v>
      </c>
      <c r="C174" s="15" t="s">
        <v>57</v>
      </c>
      <c r="D174" s="15">
        <v>13972</v>
      </c>
      <c r="E174" s="15">
        <v>44005</v>
      </c>
      <c r="F174" s="15">
        <v>200067346</v>
      </c>
      <c r="G174" s="15" t="s">
        <v>528</v>
      </c>
      <c r="H174" s="15">
        <v>44320</v>
      </c>
      <c r="I174" s="15" t="s">
        <v>529</v>
      </c>
      <c r="J174" s="15" t="s">
        <v>530</v>
      </c>
      <c r="K174" s="15">
        <v>1</v>
      </c>
      <c r="L174" s="35">
        <v>4147</v>
      </c>
      <c r="M174" s="15">
        <v>8.3000000000000007</v>
      </c>
      <c r="N174" s="15">
        <v>10</v>
      </c>
      <c r="O174" s="15">
        <v>1</v>
      </c>
      <c r="P174" s="15">
        <v>1</v>
      </c>
      <c r="Q174" s="15"/>
      <c r="R174" s="15">
        <v>100</v>
      </c>
      <c r="S174" s="16">
        <f t="shared" si="29"/>
        <v>2.4113817217265493E-2</v>
      </c>
      <c r="T174" s="15">
        <v>2750</v>
      </c>
      <c r="U174" s="15">
        <v>460</v>
      </c>
      <c r="V174" s="15">
        <v>0</v>
      </c>
      <c r="W174" s="15">
        <v>0</v>
      </c>
      <c r="X174" s="15">
        <v>0</v>
      </c>
      <c r="Y174" s="15">
        <v>0</v>
      </c>
      <c r="Z174" s="15">
        <v>0</v>
      </c>
      <c r="AA174" s="15">
        <v>0</v>
      </c>
      <c r="AB174" s="15">
        <f t="shared" si="30"/>
        <v>2750</v>
      </c>
      <c r="AC174" s="17">
        <f t="shared" si="31"/>
        <v>0.66312997347480107</v>
      </c>
      <c r="AD174" s="18">
        <f t="shared" si="32"/>
        <v>27.5</v>
      </c>
      <c r="AE174" s="15">
        <f t="shared" si="33"/>
        <v>460</v>
      </c>
      <c r="AF174" s="17">
        <f t="shared" si="34"/>
        <v>11.092355919942127</v>
      </c>
      <c r="AG174" s="17">
        <f t="shared" si="35"/>
        <v>5.9782608695652177</v>
      </c>
      <c r="AH174" s="17">
        <f t="shared" si="36"/>
        <v>2.9891304347826089</v>
      </c>
      <c r="AI174" s="15">
        <v>0</v>
      </c>
      <c r="AJ174" s="15"/>
      <c r="AK174" s="17">
        <f t="shared" si="37"/>
        <v>0</v>
      </c>
      <c r="AL174" s="15">
        <v>421</v>
      </c>
      <c r="AM174" s="17">
        <f t="shared" si="38"/>
        <v>10.151917048468773</v>
      </c>
      <c r="AN174" s="15"/>
      <c r="AO174" s="15">
        <v>6945</v>
      </c>
      <c r="AP174" s="17">
        <f t="shared" si="39"/>
        <v>1.6747046057390884</v>
      </c>
      <c r="AQ174" s="17">
        <f t="shared" si="40"/>
        <v>2.5254545454545454</v>
      </c>
      <c r="AR174" s="15">
        <v>1856</v>
      </c>
      <c r="AS174" s="15">
        <v>1</v>
      </c>
      <c r="AT174" s="15">
        <v>0</v>
      </c>
      <c r="AU174" s="15"/>
      <c r="AV174" s="15"/>
      <c r="AW174" s="15"/>
      <c r="AX174" s="15">
        <v>4447</v>
      </c>
      <c r="AY174" s="17">
        <f t="shared" si="41"/>
        <v>1.0723414516517964</v>
      </c>
      <c r="AZ174" s="15">
        <v>0</v>
      </c>
      <c r="BA174" s="17">
        <f t="shared" si="42"/>
        <v>0</v>
      </c>
      <c r="BB174" s="15">
        <v>22</v>
      </c>
      <c r="BC174" s="19">
        <v>0</v>
      </c>
    </row>
    <row r="175" spans="1:55" x14ac:dyDescent="0.25">
      <c r="A175" s="14" t="s">
        <v>531</v>
      </c>
      <c r="B175" s="15" t="s">
        <v>527</v>
      </c>
      <c r="C175" s="15" t="s">
        <v>57</v>
      </c>
      <c r="D175" s="15">
        <v>14128</v>
      </c>
      <c r="E175" s="15">
        <v>44005</v>
      </c>
      <c r="F175" s="15">
        <v>200067346</v>
      </c>
      <c r="G175" s="15" t="s">
        <v>532</v>
      </c>
      <c r="H175" s="15">
        <v>44680</v>
      </c>
      <c r="I175" s="15" t="s">
        <v>529</v>
      </c>
      <c r="J175" s="15" t="s">
        <v>530</v>
      </c>
      <c r="K175" s="15">
        <v>1</v>
      </c>
      <c r="L175" s="35">
        <v>2543</v>
      </c>
      <c r="M175" s="15">
        <v>8</v>
      </c>
      <c r="N175" s="15">
        <v>20</v>
      </c>
      <c r="O175" s="15">
        <v>1</v>
      </c>
      <c r="P175" s="15">
        <v>1</v>
      </c>
      <c r="Q175" s="15"/>
      <c r="R175" s="15">
        <v>120</v>
      </c>
      <c r="S175" s="16">
        <f t="shared" si="29"/>
        <v>4.7188360204482895E-2</v>
      </c>
      <c r="T175" s="15">
        <v>4554</v>
      </c>
      <c r="U175" s="15">
        <v>389</v>
      </c>
      <c r="V175" s="15">
        <v>0</v>
      </c>
      <c r="W175" s="15">
        <v>0</v>
      </c>
      <c r="X175" s="15">
        <v>326</v>
      </c>
      <c r="Y175" s="15">
        <v>13</v>
      </c>
      <c r="Z175" s="15">
        <v>0</v>
      </c>
      <c r="AA175" s="15">
        <v>0</v>
      </c>
      <c r="AB175" s="15">
        <f t="shared" si="30"/>
        <v>4880</v>
      </c>
      <c r="AC175" s="17">
        <f t="shared" si="31"/>
        <v>1.9189933149823044</v>
      </c>
      <c r="AD175" s="18">
        <f t="shared" si="32"/>
        <v>40.666666666666664</v>
      </c>
      <c r="AE175" s="15">
        <f t="shared" si="33"/>
        <v>402</v>
      </c>
      <c r="AF175" s="17">
        <f t="shared" si="34"/>
        <v>15.808100668501769</v>
      </c>
      <c r="AG175" s="17">
        <f t="shared" si="35"/>
        <v>12.139303482587065</v>
      </c>
      <c r="AH175" s="17">
        <f t="shared" si="36"/>
        <v>6.0696517412935327</v>
      </c>
      <c r="AI175" s="15">
        <v>0</v>
      </c>
      <c r="AJ175" s="15"/>
      <c r="AK175" s="17">
        <f t="shared" si="37"/>
        <v>0</v>
      </c>
      <c r="AL175" s="15">
        <v>477</v>
      </c>
      <c r="AM175" s="17">
        <f t="shared" si="38"/>
        <v>18.757373181281949</v>
      </c>
      <c r="AN175" s="15"/>
      <c r="AO175" s="15">
        <v>8755</v>
      </c>
      <c r="AP175" s="17">
        <f t="shared" si="39"/>
        <v>3.4427841132520647</v>
      </c>
      <c r="AQ175" s="17">
        <f t="shared" si="40"/>
        <v>1.7940573770491803</v>
      </c>
      <c r="AR175" s="15">
        <v>899</v>
      </c>
      <c r="AS175" s="15">
        <v>19</v>
      </c>
      <c r="AT175" s="15">
        <v>69</v>
      </c>
      <c r="AU175" s="15"/>
      <c r="AV175" s="15"/>
      <c r="AW175" s="15"/>
      <c r="AX175" s="15">
        <v>5498</v>
      </c>
      <c r="AY175" s="17">
        <f t="shared" si="41"/>
        <v>2.1620133700353912</v>
      </c>
      <c r="AZ175" s="15">
        <v>0</v>
      </c>
      <c r="BA175" s="17">
        <f t="shared" si="42"/>
        <v>0</v>
      </c>
      <c r="BB175" s="15">
        <v>20</v>
      </c>
      <c r="BC175" s="19">
        <v>0</v>
      </c>
    </row>
    <row r="176" spans="1:55" x14ac:dyDescent="0.25">
      <c r="A176" s="14" t="s">
        <v>533</v>
      </c>
      <c r="B176" s="15" t="s">
        <v>527</v>
      </c>
      <c r="C176" s="15" t="s">
        <v>57</v>
      </c>
      <c r="D176" s="15">
        <v>13974</v>
      </c>
      <c r="E176" s="15">
        <v>44005</v>
      </c>
      <c r="F176" s="15">
        <v>200067346</v>
      </c>
      <c r="G176" s="15" t="s">
        <v>534</v>
      </c>
      <c r="H176" s="15">
        <v>44320</v>
      </c>
      <c r="I176" s="15" t="s">
        <v>529</v>
      </c>
      <c r="J176" s="15" t="s">
        <v>530</v>
      </c>
      <c r="K176" s="15">
        <v>1</v>
      </c>
      <c r="L176" s="35">
        <v>0</v>
      </c>
      <c r="M176" s="15">
        <v>3.3</v>
      </c>
      <c r="N176" s="15">
        <v>4</v>
      </c>
      <c r="O176" s="15">
        <v>1</v>
      </c>
      <c r="P176" s="15">
        <v>0</v>
      </c>
      <c r="Q176" s="15"/>
      <c r="R176" s="15">
        <v>35</v>
      </c>
      <c r="S176" s="16" t="e">
        <f t="shared" si="29"/>
        <v>#DIV/0!</v>
      </c>
      <c r="T176" s="15">
        <v>765</v>
      </c>
      <c r="U176" s="15">
        <v>82</v>
      </c>
      <c r="V176" s="15">
        <v>1</v>
      </c>
      <c r="W176" s="15">
        <v>0</v>
      </c>
      <c r="X176" s="15">
        <v>0</v>
      </c>
      <c r="Y176" s="15">
        <v>0</v>
      </c>
      <c r="Z176" s="15">
        <v>0</v>
      </c>
      <c r="AA176" s="15">
        <v>0</v>
      </c>
      <c r="AB176" s="15">
        <f t="shared" si="30"/>
        <v>766</v>
      </c>
      <c r="AC176" s="17" t="e">
        <f t="shared" si="31"/>
        <v>#DIV/0!</v>
      </c>
      <c r="AD176" s="18">
        <f t="shared" si="32"/>
        <v>21.885714285714286</v>
      </c>
      <c r="AE176" s="15">
        <f t="shared" si="33"/>
        <v>82</v>
      </c>
      <c r="AF176" s="17" t="e">
        <f t="shared" si="34"/>
        <v>#DIV/0!</v>
      </c>
      <c r="AG176" s="17">
        <f t="shared" si="35"/>
        <v>9.3414634146341466</v>
      </c>
      <c r="AH176" s="17">
        <f t="shared" si="36"/>
        <v>4.6707317073170733</v>
      </c>
      <c r="AI176" s="15">
        <v>0</v>
      </c>
      <c r="AJ176" s="15"/>
      <c r="AK176" s="17" t="e">
        <f t="shared" si="37"/>
        <v>#DIV/0!</v>
      </c>
      <c r="AL176" s="15">
        <v>40</v>
      </c>
      <c r="AM176" s="17" t="e">
        <f t="shared" si="38"/>
        <v>#DIV/0!</v>
      </c>
      <c r="AN176" s="15"/>
      <c r="AO176" s="15">
        <v>651</v>
      </c>
      <c r="AP176" s="17" t="e">
        <f t="shared" si="39"/>
        <v>#DIV/0!</v>
      </c>
      <c r="AQ176" s="17">
        <f t="shared" si="40"/>
        <v>0.84986945169712791</v>
      </c>
      <c r="AR176" s="15">
        <v>286</v>
      </c>
      <c r="AS176" s="15">
        <v>0</v>
      </c>
      <c r="AT176" s="15">
        <v>0</v>
      </c>
      <c r="AU176" s="15"/>
      <c r="AV176" s="15"/>
      <c r="AW176" s="15"/>
      <c r="AX176" s="15">
        <v>1009</v>
      </c>
      <c r="AY176" s="17" t="e">
        <f t="shared" si="41"/>
        <v>#DIV/0!</v>
      </c>
      <c r="AZ176" s="15">
        <v>0</v>
      </c>
      <c r="BA176" s="17" t="e">
        <f t="shared" si="42"/>
        <v>#DIV/0!</v>
      </c>
      <c r="BB176" s="15">
        <v>3</v>
      </c>
      <c r="BC176" s="19">
        <v>0</v>
      </c>
    </row>
    <row r="177" spans="1:55" x14ac:dyDescent="0.25">
      <c r="A177" s="14" t="s">
        <v>535</v>
      </c>
      <c r="B177" s="15" t="s">
        <v>527</v>
      </c>
      <c r="C177" s="15" t="s">
        <v>57</v>
      </c>
      <c r="D177" s="15">
        <v>1858</v>
      </c>
      <c r="E177" s="15">
        <v>44038</v>
      </c>
      <c r="F177" s="15">
        <v>200067346</v>
      </c>
      <c r="G177" s="15" t="s">
        <v>111</v>
      </c>
      <c r="H177" s="15">
        <v>44320</v>
      </c>
      <c r="I177" s="15" t="s">
        <v>535</v>
      </c>
      <c r="J177" s="15" t="s">
        <v>536</v>
      </c>
      <c r="K177" s="15">
        <v>1</v>
      </c>
      <c r="L177" s="15">
        <v>2814</v>
      </c>
      <c r="M177" s="15">
        <v>13.5</v>
      </c>
      <c r="N177" s="15">
        <v>25</v>
      </c>
      <c r="O177" s="15">
        <v>2</v>
      </c>
      <c r="P177" s="15">
        <v>1</v>
      </c>
      <c r="Q177" s="15" t="s">
        <v>64</v>
      </c>
      <c r="R177" s="15">
        <v>156</v>
      </c>
      <c r="S177" s="16">
        <f t="shared" si="29"/>
        <v>5.5437100213219619E-2</v>
      </c>
      <c r="T177" s="15">
        <v>7991</v>
      </c>
      <c r="U177" s="15">
        <v>543</v>
      </c>
      <c r="V177" s="15">
        <v>131</v>
      </c>
      <c r="W177" s="15">
        <v>0</v>
      </c>
      <c r="X177" s="15">
        <v>687</v>
      </c>
      <c r="Y177" s="15">
        <v>31</v>
      </c>
      <c r="Z177" s="15">
        <v>0</v>
      </c>
      <c r="AA177" s="15">
        <v>0</v>
      </c>
      <c r="AB177" s="15">
        <f t="shared" si="30"/>
        <v>8809</v>
      </c>
      <c r="AC177" s="17">
        <f t="shared" si="31"/>
        <v>3.1304193319118694</v>
      </c>
      <c r="AD177" s="18">
        <f t="shared" si="32"/>
        <v>56.467948717948715</v>
      </c>
      <c r="AE177" s="15">
        <f t="shared" si="33"/>
        <v>574</v>
      </c>
      <c r="AF177" s="17">
        <f t="shared" si="34"/>
        <v>20.398009950248756</v>
      </c>
      <c r="AG177" s="17">
        <f t="shared" si="35"/>
        <v>15.346689895470384</v>
      </c>
      <c r="AH177" s="17">
        <f t="shared" si="36"/>
        <v>7.6733449477351918</v>
      </c>
      <c r="AI177" s="15">
        <v>22</v>
      </c>
      <c r="AJ177" s="15">
        <v>1890</v>
      </c>
      <c r="AK177" s="17">
        <f t="shared" si="37"/>
        <v>67.164179104477611</v>
      </c>
      <c r="AL177" s="15">
        <v>553</v>
      </c>
      <c r="AM177" s="17">
        <f t="shared" si="38"/>
        <v>19.651741293532339</v>
      </c>
      <c r="AN177" s="15">
        <v>4238</v>
      </c>
      <c r="AO177" s="15">
        <v>14131</v>
      </c>
      <c r="AP177" s="17">
        <f t="shared" si="39"/>
        <v>5.0216773276474767</v>
      </c>
      <c r="AQ177" s="17">
        <f t="shared" si="40"/>
        <v>1.6041548416392326</v>
      </c>
      <c r="AR177" s="15">
        <v>1155</v>
      </c>
      <c r="AS177" s="15"/>
      <c r="AT177" s="15"/>
      <c r="AU177" s="15">
        <v>1</v>
      </c>
      <c r="AV177" s="15" t="s">
        <v>105</v>
      </c>
      <c r="AW177" s="15">
        <v>1902</v>
      </c>
      <c r="AX177" s="15">
        <v>9502</v>
      </c>
      <c r="AY177" s="17">
        <f t="shared" si="41"/>
        <v>3.3766879886282872</v>
      </c>
      <c r="AZ177" s="15">
        <v>0.8</v>
      </c>
      <c r="BA177" s="17">
        <f t="shared" si="42"/>
        <v>0.56858564321250893</v>
      </c>
      <c r="BB177" s="15">
        <v>24</v>
      </c>
      <c r="BC177" s="19"/>
    </row>
    <row r="178" spans="1:55" x14ac:dyDescent="0.25">
      <c r="A178" s="14" t="s">
        <v>537</v>
      </c>
      <c r="B178" s="15" t="s">
        <v>527</v>
      </c>
      <c r="C178" s="15" t="s">
        <v>57</v>
      </c>
      <c r="D178" s="15">
        <v>13553</v>
      </c>
      <c r="E178" s="15">
        <v>44012</v>
      </c>
      <c r="F178" s="15">
        <v>200067346</v>
      </c>
      <c r="G178" s="15" t="s">
        <v>538</v>
      </c>
      <c r="H178" s="15">
        <v>44760</v>
      </c>
      <c r="I178" s="15" t="s">
        <v>537</v>
      </c>
      <c r="J178" s="15"/>
      <c r="K178" s="15">
        <v>1</v>
      </c>
      <c r="L178" s="15">
        <v>2944</v>
      </c>
      <c r="M178" s="15">
        <v>0</v>
      </c>
      <c r="N178" s="15">
        <v>11</v>
      </c>
      <c r="O178" s="15">
        <v>1</v>
      </c>
      <c r="P178" s="15">
        <v>0</v>
      </c>
      <c r="Q178" s="15" t="s">
        <v>539</v>
      </c>
      <c r="R178" s="15">
        <v>50</v>
      </c>
      <c r="S178" s="16">
        <f t="shared" si="29"/>
        <v>1.6983695652173912E-2</v>
      </c>
      <c r="T178" s="15">
        <v>2725</v>
      </c>
      <c r="U178" s="15">
        <v>646</v>
      </c>
      <c r="V178" s="15">
        <v>44</v>
      </c>
      <c r="W178" s="15">
        <v>0</v>
      </c>
      <c r="X178" s="15">
        <v>0</v>
      </c>
      <c r="Y178" s="15">
        <v>0</v>
      </c>
      <c r="Z178" s="15">
        <v>0</v>
      </c>
      <c r="AA178" s="15">
        <v>0</v>
      </c>
      <c r="AB178" s="15">
        <f t="shared" si="30"/>
        <v>2769</v>
      </c>
      <c r="AC178" s="17">
        <f t="shared" si="31"/>
        <v>0.94055706521739135</v>
      </c>
      <c r="AD178" s="18">
        <f t="shared" si="32"/>
        <v>55.38</v>
      </c>
      <c r="AE178" s="15">
        <f t="shared" si="33"/>
        <v>646</v>
      </c>
      <c r="AF178" s="17">
        <f t="shared" si="34"/>
        <v>21.942934782608695</v>
      </c>
      <c r="AG178" s="17">
        <f t="shared" si="35"/>
        <v>4.2863777089783284</v>
      </c>
      <c r="AH178" s="17">
        <f t="shared" si="36"/>
        <v>2.1431888544891642</v>
      </c>
      <c r="AI178" s="15">
        <v>0</v>
      </c>
      <c r="AJ178" s="15"/>
      <c r="AK178" s="17">
        <f t="shared" si="37"/>
        <v>0</v>
      </c>
      <c r="AL178" s="15">
        <v>192</v>
      </c>
      <c r="AM178" s="17">
        <f t="shared" si="38"/>
        <v>6.5217391304347823</v>
      </c>
      <c r="AN178" s="15"/>
      <c r="AO178" s="15">
        <v>7477</v>
      </c>
      <c r="AP178" s="17">
        <f t="shared" si="39"/>
        <v>2.5397418478260869</v>
      </c>
      <c r="AQ178" s="17">
        <f t="shared" si="40"/>
        <v>2.7002527988443483</v>
      </c>
      <c r="AR178" s="15">
        <v>1012</v>
      </c>
      <c r="AS178" s="15">
        <v>27</v>
      </c>
      <c r="AT178" s="15">
        <v>0</v>
      </c>
      <c r="AU178" s="15">
        <v>0</v>
      </c>
      <c r="AV178" s="15"/>
      <c r="AW178" s="15">
        <v>0</v>
      </c>
      <c r="AX178" s="15">
        <v>2567</v>
      </c>
      <c r="AY178" s="17">
        <f t="shared" si="41"/>
        <v>0.87194293478260865</v>
      </c>
      <c r="AZ178" s="15">
        <v>0</v>
      </c>
      <c r="BA178" s="17">
        <f t="shared" si="42"/>
        <v>0</v>
      </c>
      <c r="BB178" s="15">
        <v>10</v>
      </c>
      <c r="BC178" s="19">
        <v>0</v>
      </c>
    </row>
    <row r="179" spans="1:55" x14ac:dyDescent="0.25">
      <c r="A179" s="14" t="s">
        <v>540</v>
      </c>
      <c r="B179" s="15" t="s">
        <v>527</v>
      </c>
      <c r="C179" s="15" t="s">
        <v>57</v>
      </c>
      <c r="D179" s="15">
        <v>1883</v>
      </c>
      <c r="E179" s="15">
        <v>44126</v>
      </c>
      <c r="F179" s="15">
        <v>200067346</v>
      </c>
      <c r="G179" s="15" t="s">
        <v>541</v>
      </c>
      <c r="H179" s="15">
        <v>44770</v>
      </c>
      <c r="I179" s="15" t="s">
        <v>540</v>
      </c>
      <c r="J179" s="15" t="s">
        <v>542</v>
      </c>
      <c r="K179" s="15">
        <v>1</v>
      </c>
      <c r="L179" s="15">
        <v>4164</v>
      </c>
      <c r="M179" s="15">
        <v>22.5</v>
      </c>
      <c r="N179" s="15">
        <v>40</v>
      </c>
      <c r="O179" s="15">
        <v>5</v>
      </c>
      <c r="P179" s="15">
        <v>1</v>
      </c>
      <c r="Q179" s="15" t="s">
        <v>88</v>
      </c>
      <c r="R179" s="15">
        <v>560</v>
      </c>
      <c r="S179" s="16">
        <f t="shared" si="29"/>
        <v>0.13448607108549471</v>
      </c>
      <c r="T179" s="15">
        <v>10900</v>
      </c>
      <c r="U179" s="15">
        <v>1357</v>
      </c>
      <c r="V179" s="15">
        <v>184</v>
      </c>
      <c r="W179" s="15">
        <v>26</v>
      </c>
      <c r="X179" s="15">
        <v>899</v>
      </c>
      <c r="Y179" s="15">
        <v>103</v>
      </c>
      <c r="Z179" s="15">
        <v>0</v>
      </c>
      <c r="AA179" s="15">
        <v>0</v>
      </c>
      <c r="AB179" s="15">
        <f t="shared" si="30"/>
        <v>11983</v>
      </c>
      <c r="AC179" s="17">
        <f t="shared" si="31"/>
        <v>2.8777617675312199</v>
      </c>
      <c r="AD179" s="18">
        <f t="shared" si="32"/>
        <v>21.398214285714285</v>
      </c>
      <c r="AE179" s="15">
        <f t="shared" si="33"/>
        <v>1486</v>
      </c>
      <c r="AF179" s="17">
        <f t="shared" si="34"/>
        <v>35.686839577329494</v>
      </c>
      <c r="AG179" s="17">
        <f t="shared" si="35"/>
        <v>8.0639300134589504</v>
      </c>
      <c r="AH179" s="17">
        <f t="shared" si="36"/>
        <v>4.0319650067294752</v>
      </c>
      <c r="AI179" s="15">
        <v>970</v>
      </c>
      <c r="AJ179" s="15">
        <v>1808</v>
      </c>
      <c r="AK179" s="17">
        <f t="shared" si="37"/>
        <v>43.41978866474544</v>
      </c>
      <c r="AL179" s="15">
        <v>1808</v>
      </c>
      <c r="AM179" s="17">
        <f t="shared" si="38"/>
        <v>43.41978866474544</v>
      </c>
      <c r="AN179" s="15">
        <v>8926</v>
      </c>
      <c r="AO179" s="15">
        <v>30372</v>
      </c>
      <c r="AP179" s="17">
        <f t="shared" si="39"/>
        <v>7.293948126801153</v>
      </c>
      <c r="AQ179" s="17">
        <f t="shared" si="40"/>
        <v>2.5345906701159975</v>
      </c>
      <c r="AR179" s="15">
        <v>1672</v>
      </c>
      <c r="AS179" s="15"/>
      <c r="AT179" s="15">
        <v>1081</v>
      </c>
      <c r="AU179" s="15">
        <v>1</v>
      </c>
      <c r="AV179" s="15" t="s">
        <v>543</v>
      </c>
      <c r="AW179" s="15">
        <v>12568</v>
      </c>
      <c r="AX179" s="15">
        <v>22546</v>
      </c>
      <c r="AY179" s="17">
        <f t="shared" si="41"/>
        <v>5.4145052833813638</v>
      </c>
      <c r="AZ179" s="15">
        <v>3</v>
      </c>
      <c r="BA179" s="17">
        <f t="shared" si="42"/>
        <v>1.4409221902017291</v>
      </c>
      <c r="BB179" s="15">
        <v>10</v>
      </c>
      <c r="BC179" s="19"/>
    </row>
    <row r="180" spans="1:55" ht="15.75" thickBot="1" x14ac:dyDescent="0.3">
      <c r="A180" s="21" t="s">
        <v>544</v>
      </c>
      <c r="B180" s="22" t="s">
        <v>527</v>
      </c>
      <c r="C180" s="22" t="s">
        <v>57</v>
      </c>
      <c r="D180" s="22">
        <v>13559</v>
      </c>
      <c r="E180" s="22">
        <v>44106</v>
      </c>
      <c r="F180" s="22">
        <v>200067346</v>
      </c>
      <c r="G180" s="22" t="s">
        <v>545</v>
      </c>
      <c r="H180" s="22">
        <v>44760</v>
      </c>
      <c r="I180" s="22" t="s">
        <v>544</v>
      </c>
      <c r="J180" s="22" t="s">
        <v>546</v>
      </c>
      <c r="K180" s="22">
        <v>1</v>
      </c>
      <c r="L180" s="22">
        <v>1576</v>
      </c>
      <c r="M180" s="22">
        <v>9</v>
      </c>
      <c r="N180" s="22">
        <v>54</v>
      </c>
      <c r="O180" s="22">
        <v>0</v>
      </c>
      <c r="P180" s="22">
        <v>1</v>
      </c>
      <c r="Q180" s="22" t="s">
        <v>547</v>
      </c>
      <c r="R180" s="22">
        <v>220</v>
      </c>
      <c r="S180" s="23">
        <f t="shared" si="29"/>
        <v>0.13959390862944163</v>
      </c>
      <c r="T180" s="22">
        <v>6059</v>
      </c>
      <c r="U180" s="22">
        <v>654</v>
      </c>
      <c r="V180" s="22">
        <v>0</v>
      </c>
      <c r="W180" s="22">
        <v>0</v>
      </c>
      <c r="X180" s="22">
        <v>0</v>
      </c>
      <c r="Y180" s="22">
        <v>0</v>
      </c>
      <c r="Z180" s="22">
        <v>0</v>
      </c>
      <c r="AA180" s="22">
        <v>0</v>
      </c>
      <c r="AB180" s="22">
        <f t="shared" si="30"/>
        <v>6059</v>
      </c>
      <c r="AC180" s="24">
        <f t="shared" si="31"/>
        <v>3.844543147208122</v>
      </c>
      <c r="AD180" s="25">
        <f t="shared" si="32"/>
        <v>27.540909090909089</v>
      </c>
      <c r="AE180" s="22">
        <f t="shared" si="33"/>
        <v>654</v>
      </c>
      <c r="AF180" s="24">
        <f t="shared" si="34"/>
        <v>41.497461928934008</v>
      </c>
      <c r="AG180" s="24">
        <f t="shared" si="35"/>
        <v>9.2645259938837921</v>
      </c>
      <c r="AH180" s="24">
        <f t="shared" si="36"/>
        <v>4.632262996941896</v>
      </c>
      <c r="AI180" s="22">
        <v>14</v>
      </c>
      <c r="AJ180" s="22"/>
      <c r="AK180" s="24">
        <f t="shared" si="37"/>
        <v>0</v>
      </c>
      <c r="AL180" s="22">
        <v>895</v>
      </c>
      <c r="AM180" s="24">
        <f t="shared" si="38"/>
        <v>56.789340101522839</v>
      </c>
      <c r="AN180" s="22"/>
      <c r="AO180" s="22">
        <v>8709</v>
      </c>
      <c r="AP180" s="24">
        <f t="shared" si="39"/>
        <v>5.5260152284263961</v>
      </c>
      <c r="AQ180" s="24">
        <f t="shared" si="40"/>
        <v>1.4373659019640204</v>
      </c>
      <c r="AR180" s="22">
        <v>906</v>
      </c>
      <c r="AS180" s="22">
        <v>28</v>
      </c>
      <c r="AT180" s="22">
        <v>0</v>
      </c>
      <c r="AU180" s="22">
        <v>0</v>
      </c>
      <c r="AV180" s="22"/>
      <c r="AW180" s="22">
        <v>1370</v>
      </c>
      <c r="AX180" s="22">
        <v>3902</v>
      </c>
      <c r="AY180" s="24">
        <f t="shared" si="41"/>
        <v>2.4758883248730963</v>
      </c>
      <c r="AZ180" s="22">
        <v>0</v>
      </c>
      <c r="BA180" s="24">
        <f t="shared" si="42"/>
        <v>0</v>
      </c>
      <c r="BB180" s="22">
        <v>22</v>
      </c>
      <c r="BC180" s="26">
        <v>0</v>
      </c>
    </row>
    <row r="181" spans="1:55" hidden="1" x14ac:dyDescent="0.25">
      <c r="A181" s="28" t="s">
        <v>548</v>
      </c>
      <c r="B181" s="29" t="s">
        <v>527</v>
      </c>
      <c r="C181" s="29" t="s">
        <v>67</v>
      </c>
      <c r="D181" s="29">
        <v>1885</v>
      </c>
      <c r="E181" s="29">
        <v>44131</v>
      </c>
      <c r="F181" s="29">
        <v>200067346</v>
      </c>
      <c r="G181" s="29" t="s">
        <v>549</v>
      </c>
      <c r="H181" s="29">
        <v>44210</v>
      </c>
      <c r="I181" s="29" t="s">
        <v>548</v>
      </c>
      <c r="J181" s="29" t="s">
        <v>550</v>
      </c>
      <c r="K181" s="29">
        <v>1</v>
      </c>
      <c r="L181" s="29">
        <v>14703</v>
      </c>
      <c r="M181" s="29">
        <v>22.5</v>
      </c>
      <c r="N181" s="29">
        <v>70</v>
      </c>
      <c r="O181" s="29">
        <v>9</v>
      </c>
      <c r="P181" s="29">
        <v>1</v>
      </c>
      <c r="Q181" s="29" t="s">
        <v>551</v>
      </c>
      <c r="R181" s="29">
        <v>655</v>
      </c>
      <c r="S181" s="30">
        <f t="shared" si="29"/>
        <v>4.4548731551384071E-2</v>
      </c>
      <c r="T181" s="29">
        <v>18396</v>
      </c>
      <c r="U181" s="29">
        <v>1936</v>
      </c>
      <c r="V181" s="29">
        <v>202</v>
      </c>
      <c r="W181" s="29"/>
      <c r="X181" s="29"/>
      <c r="Y181" s="29"/>
      <c r="Z181" s="29">
        <v>0</v>
      </c>
      <c r="AA181" s="29">
        <v>0</v>
      </c>
      <c r="AB181" s="29">
        <f t="shared" si="30"/>
        <v>18598</v>
      </c>
      <c r="AC181" s="31">
        <f t="shared" si="31"/>
        <v>1.2649119227368564</v>
      </c>
      <c r="AD181" s="32">
        <f t="shared" si="32"/>
        <v>28.393893129770991</v>
      </c>
      <c r="AE181" s="29">
        <f t="shared" si="33"/>
        <v>1936</v>
      </c>
      <c r="AF181" s="31">
        <f t="shared" si="34"/>
        <v>13.167380806638102</v>
      </c>
      <c r="AG181" s="31">
        <f t="shared" si="35"/>
        <v>9.6064049586776861</v>
      </c>
      <c r="AH181" s="31">
        <f t="shared" si="36"/>
        <v>4.803202479338843</v>
      </c>
      <c r="AI181" s="29">
        <v>85</v>
      </c>
      <c r="AJ181" s="29">
        <v>4340</v>
      </c>
      <c r="AK181" s="31">
        <f t="shared" si="37"/>
        <v>29.517785485955248</v>
      </c>
      <c r="AL181" s="29">
        <v>1952</v>
      </c>
      <c r="AM181" s="31">
        <f t="shared" si="38"/>
        <v>13.276202135618581</v>
      </c>
      <c r="AN181" s="29"/>
      <c r="AO181" s="29">
        <v>81120</v>
      </c>
      <c r="AP181" s="31">
        <f t="shared" si="39"/>
        <v>5.5172413793103452</v>
      </c>
      <c r="AQ181" s="31">
        <f t="shared" si="40"/>
        <v>4.3617593289601029</v>
      </c>
      <c r="AR181" s="29">
        <v>0</v>
      </c>
      <c r="AS181" s="29"/>
      <c r="AT181" s="29">
        <v>0</v>
      </c>
      <c r="AU181" s="29">
        <v>0</v>
      </c>
      <c r="AV181" s="29"/>
      <c r="AW181" s="29">
        <v>8200</v>
      </c>
      <c r="AX181" s="29">
        <v>28640</v>
      </c>
      <c r="AY181" s="31">
        <f t="shared" si="41"/>
        <v>1.9479017887505952</v>
      </c>
      <c r="AZ181" s="29">
        <v>7.5</v>
      </c>
      <c r="BA181" s="31">
        <f t="shared" si="42"/>
        <v>1.0201999591920017</v>
      </c>
      <c r="BB181" s="29"/>
      <c r="BC181" s="33"/>
    </row>
    <row r="182" spans="1:55" x14ac:dyDescent="0.25">
      <c r="A182" s="14" t="s">
        <v>552</v>
      </c>
      <c r="B182" s="15" t="s">
        <v>527</v>
      </c>
      <c r="C182" s="15" t="s">
        <v>57</v>
      </c>
      <c r="D182" s="15">
        <v>13873</v>
      </c>
      <c r="E182" s="15">
        <v>44133</v>
      </c>
      <c r="F182" s="15">
        <v>200067346</v>
      </c>
      <c r="G182" s="15" t="s">
        <v>216</v>
      </c>
      <c r="H182" s="15">
        <v>44710</v>
      </c>
      <c r="I182" s="15" t="s">
        <v>552</v>
      </c>
      <c r="J182" s="15" t="s">
        <v>553</v>
      </c>
      <c r="K182" s="15">
        <v>1</v>
      </c>
      <c r="L182" s="15">
        <v>2910</v>
      </c>
      <c r="M182" s="15">
        <v>5</v>
      </c>
      <c r="N182" s="15">
        <v>12</v>
      </c>
      <c r="O182" s="15">
        <v>0</v>
      </c>
      <c r="P182" s="15">
        <v>0</v>
      </c>
      <c r="Q182" s="15" t="s">
        <v>554</v>
      </c>
      <c r="R182" s="15">
        <v>85</v>
      </c>
      <c r="S182" s="16">
        <f t="shared" si="29"/>
        <v>2.9209621993127148E-2</v>
      </c>
      <c r="T182" s="15">
        <v>4566</v>
      </c>
      <c r="U182" s="15">
        <v>324</v>
      </c>
      <c r="V182" s="15">
        <v>0</v>
      </c>
      <c r="W182" s="15">
        <v>0</v>
      </c>
      <c r="X182" s="15">
        <v>854</v>
      </c>
      <c r="Y182" s="15">
        <v>52</v>
      </c>
      <c r="Z182" s="15">
        <v>0</v>
      </c>
      <c r="AA182" s="15">
        <v>0</v>
      </c>
      <c r="AB182" s="15">
        <f t="shared" si="30"/>
        <v>5420</v>
      </c>
      <c r="AC182" s="17">
        <f t="shared" si="31"/>
        <v>1.8625429553264605</v>
      </c>
      <c r="AD182" s="18">
        <f t="shared" si="32"/>
        <v>63.764705882352942</v>
      </c>
      <c r="AE182" s="15">
        <f t="shared" si="33"/>
        <v>376</v>
      </c>
      <c r="AF182" s="17">
        <f t="shared" si="34"/>
        <v>12.920962199312715</v>
      </c>
      <c r="AG182" s="17">
        <f t="shared" si="35"/>
        <v>14.414893617021276</v>
      </c>
      <c r="AH182" s="17">
        <f t="shared" si="36"/>
        <v>7.207446808510638</v>
      </c>
      <c r="AI182" s="15">
        <v>5</v>
      </c>
      <c r="AJ182" s="15"/>
      <c r="AK182" s="17">
        <f t="shared" si="37"/>
        <v>0</v>
      </c>
      <c r="AL182" s="15">
        <v>413</v>
      </c>
      <c r="AM182" s="17">
        <f t="shared" si="38"/>
        <v>14.192439862542955</v>
      </c>
      <c r="AN182" s="15">
        <v>3640</v>
      </c>
      <c r="AO182" s="15">
        <v>9923</v>
      </c>
      <c r="AP182" s="17">
        <f t="shared" si="39"/>
        <v>3.4099656357388315</v>
      </c>
      <c r="AQ182" s="17">
        <f t="shared" si="40"/>
        <v>1.8308118081180811</v>
      </c>
      <c r="AR182" s="15">
        <v>1401</v>
      </c>
      <c r="AS182" s="15">
        <v>16</v>
      </c>
      <c r="AT182" s="15">
        <v>120</v>
      </c>
      <c r="AU182" s="15">
        <v>0</v>
      </c>
      <c r="AV182" s="15"/>
      <c r="AW182" s="15">
        <v>0</v>
      </c>
      <c r="AX182" s="15">
        <v>5118</v>
      </c>
      <c r="AY182" s="17">
        <f t="shared" si="41"/>
        <v>1.7587628865979381</v>
      </c>
      <c r="AZ182" s="15">
        <v>0</v>
      </c>
      <c r="BA182" s="17">
        <f t="shared" si="42"/>
        <v>0</v>
      </c>
      <c r="BB182" s="15">
        <v>27</v>
      </c>
      <c r="BC182" s="19">
        <v>1</v>
      </c>
    </row>
    <row r="183" spans="1:55" x14ac:dyDescent="0.25">
      <c r="A183" s="14" t="s">
        <v>555</v>
      </c>
      <c r="B183" s="15" t="s">
        <v>527</v>
      </c>
      <c r="C183" s="15" t="s">
        <v>57</v>
      </c>
      <c r="D183" s="15">
        <v>13876</v>
      </c>
      <c r="E183" s="15">
        <v>44145</v>
      </c>
      <c r="F183" s="15">
        <v>200067346</v>
      </c>
      <c r="G183" s="15" t="s">
        <v>219</v>
      </c>
      <c r="H183" s="15">
        <v>44640</v>
      </c>
      <c r="I183" s="15" t="s">
        <v>555</v>
      </c>
      <c r="J183" s="15" t="s">
        <v>217</v>
      </c>
      <c r="K183" s="15">
        <v>1</v>
      </c>
      <c r="L183" s="15">
        <v>2913</v>
      </c>
      <c r="M183" s="15">
        <v>5</v>
      </c>
      <c r="N183" s="15">
        <v>17</v>
      </c>
      <c r="O183" s="15">
        <v>1</v>
      </c>
      <c r="P183" s="15">
        <v>0</v>
      </c>
      <c r="Q183" s="15" t="s">
        <v>556</v>
      </c>
      <c r="R183" s="15">
        <v>100</v>
      </c>
      <c r="S183" s="16">
        <f t="shared" si="29"/>
        <v>3.4328870580157912E-2</v>
      </c>
      <c r="T183" s="15">
        <v>5926</v>
      </c>
      <c r="U183" s="15">
        <v>373</v>
      </c>
      <c r="V183" s="15">
        <v>21</v>
      </c>
      <c r="W183" s="15">
        <v>1</v>
      </c>
      <c r="X183" s="15">
        <v>0</v>
      </c>
      <c r="Y183" s="15">
        <v>0</v>
      </c>
      <c r="Z183" s="15">
        <v>0</v>
      </c>
      <c r="AA183" s="15">
        <v>0</v>
      </c>
      <c r="AB183" s="15">
        <f t="shared" si="30"/>
        <v>5947</v>
      </c>
      <c r="AC183" s="17">
        <f t="shared" si="31"/>
        <v>2.0415379334019912</v>
      </c>
      <c r="AD183" s="18">
        <f t="shared" si="32"/>
        <v>59.47</v>
      </c>
      <c r="AE183" s="15">
        <f t="shared" si="33"/>
        <v>374</v>
      </c>
      <c r="AF183" s="17">
        <f t="shared" si="34"/>
        <v>12.838997596979059</v>
      </c>
      <c r="AG183" s="17">
        <f t="shared" si="35"/>
        <v>15.901069518716577</v>
      </c>
      <c r="AH183" s="17">
        <f t="shared" si="36"/>
        <v>7.9505347593582885</v>
      </c>
      <c r="AI183" s="15">
        <v>3</v>
      </c>
      <c r="AJ183" s="15"/>
      <c r="AK183" s="17">
        <f t="shared" si="37"/>
        <v>0</v>
      </c>
      <c r="AL183" s="15">
        <v>231</v>
      </c>
      <c r="AM183" s="17">
        <f t="shared" si="38"/>
        <v>7.9299691040164779</v>
      </c>
      <c r="AN183" s="15">
        <v>3000</v>
      </c>
      <c r="AO183" s="15">
        <v>7407</v>
      </c>
      <c r="AP183" s="17">
        <f t="shared" si="39"/>
        <v>2.5427394438722968</v>
      </c>
      <c r="AQ183" s="17">
        <f t="shared" si="40"/>
        <v>1.2455019337481084</v>
      </c>
      <c r="AR183" s="15">
        <v>1227</v>
      </c>
      <c r="AS183" s="15">
        <v>22</v>
      </c>
      <c r="AT183" s="15">
        <v>0</v>
      </c>
      <c r="AU183" s="15">
        <v>1</v>
      </c>
      <c r="AV183" s="15"/>
      <c r="AW183" s="15">
        <v>0</v>
      </c>
      <c r="AX183" s="15">
        <v>3403</v>
      </c>
      <c r="AY183" s="17">
        <f t="shared" si="41"/>
        <v>1.1682114658427738</v>
      </c>
      <c r="AZ183" s="15">
        <v>0</v>
      </c>
      <c r="BA183" s="17">
        <f t="shared" si="42"/>
        <v>0</v>
      </c>
      <c r="BB183" s="15">
        <v>12</v>
      </c>
      <c r="BC183" s="19">
        <v>0</v>
      </c>
    </row>
    <row r="184" spans="1:55" x14ac:dyDescent="0.25">
      <c r="A184" s="14" t="s">
        <v>557</v>
      </c>
      <c r="B184" s="15" t="s">
        <v>527</v>
      </c>
      <c r="C184" s="15" t="s">
        <v>57</v>
      </c>
      <c r="D184" s="15">
        <v>13886</v>
      </c>
      <c r="E184" s="15">
        <v>44186</v>
      </c>
      <c r="F184" s="15">
        <v>200067346</v>
      </c>
      <c r="G184" s="15" t="s">
        <v>219</v>
      </c>
      <c r="H184" s="15">
        <v>44680</v>
      </c>
      <c r="I184" s="15" t="s">
        <v>557</v>
      </c>
      <c r="J184" s="15" t="s">
        <v>558</v>
      </c>
      <c r="K184" s="15">
        <v>1</v>
      </c>
      <c r="L184" s="15">
        <v>6659</v>
      </c>
      <c r="M184" s="15">
        <v>17.5</v>
      </c>
      <c r="N184" s="15">
        <v>60</v>
      </c>
      <c r="O184" s="15">
        <v>5</v>
      </c>
      <c r="P184" s="15">
        <v>1</v>
      </c>
      <c r="Q184" s="15" t="s">
        <v>316</v>
      </c>
      <c r="R184" s="15">
        <v>525</v>
      </c>
      <c r="S184" s="16">
        <f t="shared" si="29"/>
        <v>7.8840666766781795E-2</v>
      </c>
      <c r="T184" s="15">
        <v>17201</v>
      </c>
      <c r="U184" s="15">
        <v>1726</v>
      </c>
      <c r="V184" s="15">
        <v>160</v>
      </c>
      <c r="W184" s="15">
        <v>0</v>
      </c>
      <c r="X184" s="15">
        <v>0</v>
      </c>
      <c r="Y184" s="15">
        <v>0</v>
      </c>
      <c r="Z184" s="15">
        <v>0</v>
      </c>
      <c r="AA184" s="15">
        <v>0</v>
      </c>
      <c r="AB184" s="15">
        <f t="shared" si="30"/>
        <v>17361</v>
      </c>
      <c r="AC184" s="17">
        <f t="shared" si="31"/>
        <v>2.6071482204535217</v>
      </c>
      <c r="AD184" s="18">
        <f t="shared" si="32"/>
        <v>33.068571428571431</v>
      </c>
      <c r="AE184" s="15">
        <f t="shared" si="33"/>
        <v>1726</v>
      </c>
      <c r="AF184" s="17">
        <f t="shared" si="34"/>
        <v>25.919807778945788</v>
      </c>
      <c r="AG184" s="17">
        <f t="shared" si="35"/>
        <v>10.058516801853997</v>
      </c>
      <c r="AH184" s="17">
        <f t="shared" si="36"/>
        <v>5.0292584009269987</v>
      </c>
      <c r="AI184" s="15">
        <v>60</v>
      </c>
      <c r="AJ184" s="15">
        <v>2418</v>
      </c>
      <c r="AK184" s="17">
        <f t="shared" si="37"/>
        <v>36.311758522300643</v>
      </c>
      <c r="AL184" s="15">
        <v>2418</v>
      </c>
      <c r="AM184" s="17">
        <f t="shared" si="38"/>
        <v>36.311758522300643</v>
      </c>
      <c r="AN184" s="15"/>
      <c r="AO184" s="15">
        <v>70070</v>
      </c>
      <c r="AP184" s="17">
        <f t="shared" si="39"/>
        <v>10.522600991139811</v>
      </c>
      <c r="AQ184" s="17">
        <f t="shared" si="40"/>
        <v>4.0360578307701171</v>
      </c>
      <c r="AR184" s="15"/>
      <c r="AS184" s="15"/>
      <c r="AT184" s="15"/>
      <c r="AU184" s="15">
        <v>0</v>
      </c>
      <c r="AV184" s="15"/>
      <c r="AW184" s="15">
        <v>2000</v>
      </c>
      <c r="AX184" s="15">
        <v>19050</v>
      </c>
      <c r="AY184" s="17">
        <f t="shared" si="41"/>
        <v>2.8607899083946537</v>
      </c>
      <c r="AZ184" s="15">
        <v>2</v>
      </c>
      <c r="BA184" s="17">
        <f t="shared" si="42"/>
        <v>0.60069079441357565</v>
      </c>
      <c r="BB184" s="15">
        <v>28</v>
      </c>
      <c r="BC184" s="19"/>
    </row>
    <row r="185" spans="1:55" x14ac:dyDescent="0.25">
      <c r="A185" s="14" t="s">
        <v>559</v>
      </c>
      <c r="B185" s="15" t="s">
        <v>527</v>
      </c>
      <c r="C185" s="15" t="s">
        <v>57</v>
      </c>
      <c r="D185" s="15">
        <v>4432</v>
      </c>
      <c r="E185" s="15">
        <v>44164</v>
      </c>
      <c r="F185" s="15">
        <v>200067346</v>
      </c>
      <c r="G185" s="15" t="s">
        <v>560</v>
      </c>
      <c r="H185" s="15">
        <v>44680</v>
      </c>
      <c r="I185" s="15" t="s">
        <v>559</v>
      </c>
      <c r="J185" s="15" t="s">
        <v>561</v>
      </c>
      <c r="K185" s="15">
        <v>1</v>
      </c>
      <c r="L185" s="15">
        <v>2265</v>
      </c>
      <c r="M185" s="15">
        <v>10</v>
      </c>
      <c r="N185" s="15">
        <v>20</v>
      </c>
      <c r="O185" s="15">
        <v>2</v>
      </c>
      <c r="P185" s="15">
        <v>0</v>
      </c>
      <c r="Q185" s="15" t="s">
        <v>562</v>
      </c>
      <c r="R185" s="15">
        <v>136</v>
      </c>
      <c r="S185" s="16">
        <f t="shared" si="29"/>
        <v>6.0044150110375276E-2</v>
      </c>
      <c r="T185" s="15">
        <v>7800</v>
      </c>
      <c r="U185" s="15">
        <v>425</v>
      </c>
      <c r="V185" s="15">
        <v>0</v>
      </c>
      <c r="W185" s="15">
        <v>0</v>
      </c>
      <c r="X185" s="15">
        <v>1186</v>
      </c>
      <c r="Y185" s="15">
        <v>45</v>
      </c>
      <c r="Z185" s="15">
        <v>0</v>
      </c>
      <c r="AA185" s="15">
        <v>0</v>
      </c>
      <c r="AB185" s="15">
        <f t="shared" si="30"/>
        <v>8986</v>
      </c>
      <c r="AC185" s="17">
        <f t="shared" si="31"/>
        <v>3.9673289183222957</v>
      </c>
      <c r="AD185" s="18">
        <f t="shared" si="32"/>
        <v>66.07352941176471</v>
      </c>
      <c r="AE185" s="15">
        <f t="shared" si="33"/>
        <v>470</v>
      </c>
      <c r="AF185" s="17">
        <f t="shared" si="34"/>
        <v>20.750551876379692</v>
      </c>
      <c r="AG185" s="17">
        <f t="shared" si="35"/>
        <v>19.119148936170212</v>
      </c>
      <c r="AH185" s="17">
        <f t="shared" si="36"/>
        <v>9.5595744680851062</v>
      </c>
      <c r="AI185" s="15">
        <v>24</v>
      </c>
      <c r="AJ185" s="15">
        <v>595</v>
      </c>
      <c r="AK185" s="17">
        <f t="shared" si="37"/>
        <v>26.269315673289181</v>
      </c>
      <c r="AL185" s="15">
        <v>452</v>
      </c>
      <c r="AM185" s="17">
        <f t="shared" si="38"/>
        <v>19.955849889624723</v>
      </c>
      <c r="AN185" s="15"/>
      <c r="AO185" s="15">
        <v>8948</v>
      </c>
      <c r="AP185" s="17">
        <f t="shared" si="39"/>
        <v>3.950551876379691</v>
      </c>
      <c r="AQ185" s="17">
        <f t="shared" si="40"/>
        <v>0.99577119964389049</v>
      </c>
      <c r="AR185" s="15">
        <v>1456</v>
      </c>
      <c r="AS185" s="15"/>
      <c r="AT185" s="15">
        <v>77</v>
      </c>
      <c r="AU185" s="15">
        <v>1</v>
      </c>
      <c r="AV185" s="15" t="s">
        <v>105</v>
      </c>
      <c r="AW185" s="15">
        <v>2206</v>
      </c>
      <c r="AX185" s="15">
        <v>7360</v>
      </c>
      <c r="AY185" s="17">
        <f t="shared" si="41"/>
        <v>3.2494481236203092</v>
      </c>
      <c r="AZ185" s="15">
        <v>0.8</v>
      </c>
      <c r="BA185" s="17">
        <f t="shared" si="42"/>
        <v>0.70640176600441507</v>
      </c>
      <c r="BB185" s="15">
        <v>20</v>
      </c>
      <c r="BC185" s="19"/>
    </row>
    <row r="186" spans="1:55" x14ac:dyDescent="0.25">
      <c r="A186" s="14" t="s">
        <v>563</v>
      </c>
      <c r="B186" s="15" t="s">
        <v>564</v>
      </c>
      <c r="C186" s="15" t="s">
        <v>57</v>
      </c>
      <c r="D186" s="15">
        <v>1846</v>
      </c>
      <c r="E186" s="15">
        <v>44007</v>
      </c>
      <c r="F186" s="15">
        <v>243500741</v>
      </c>
      <c r="G186" s="15" t="s">
        <v>111</v>
      </c>
      <c r="H186" s="15">
        <v>44460</v>
      </c>
      <c r="I186" s="15" t="s">
        <v>563</v>
      </c>
      <c r="J186" s="15" t="s">
        <v>565</v>
      </c>
      <c r="K186" s="15">
        <v>1</v>
      </c>
      <c r="L186" s="15">
        <v>2501</v>
      </c>
      <c r="M186" s="15">
        <v>13.5</v>
      </c>
      <c r="N186" s="15">
        <v>22</v>
      </c>
      <c r="O186" s="15">
        <v>3</v>
      </c>
      <c r="P186" s="15">
        <v>1</v>
      </c>
      <c r="Q186" s="15" t="s">
        <v>70</v>
      </c>
      <c r="R186" s="15">
        <v>223</v>
      </c>
      <c r="S186" s="16">
        <f t="shared" si="29"/>
        <v>8.9164334266293485E-2</v>
      </c>
      <c r="T186" s="15">
        <v>7595</v>
      </c>
      <c r="U186" s="15">
        <v>520</v>
      </c>
      <c r="V186" s="15">
        <v>276</v>
      </c>
      <c r="W186" s="15">
        <v>127</v>
      </c>
      <c r="X186" s="15">
        <v>879</v>
      </c>
      <c r="Y186" s="15">
        <v>60</v>
      </c>
      <c r="Z186" s="15">
        <v>0</v>
      </c>
      <c r="AA186" s="15">
        <v>0</v>
      </c>
      <c r="AB186" s="15">
        <f t="shared" si="30"/>
        <v>8750</v>
      </c>
      <c r="AC186" s="17">
        <f t="shared" si="31"/>
        <v>3.4986005597760896</v>
      </c>
      <c r="AD186" s="18">
        <f t="shared" si="32"/>
        <v>39.237668161434975</v>
      </c>
      <c r="AE186" s="15">
        <f t="shared" si="33"/>
        <v>707</v>
      </c>
      <c r="AF186" s="17">
        <f t="shared" si="34"/>
        <v>28.268692522990804</v>
      </c>
      <c r="AG186" s="17">
        <f t="shared" si="35"/>
        <v>12.376237623762377</v>
      </c>
      <c r="AH186" s="17">
        <f t="shared" si="36"/>
        <v>6.1881188118811883</v>
      </c>
      <c r="AI186" s="15">
        <v>11</v>
      </c>
      <c r="AJ186" s="15">
        <v>271</v>
      </c>
      <c r="AK186" s="17">
        <f t="shared" si="37"/>
        <v>10.835665733706517</v>
      </c>
      <c r="AL186" s="15">
        <v>271</v>
      </c>
      <c r="AM186" s="17">
        <f t="shared" si="38"/>
        <v>10.835665733706517</v>
      </c>
      <c r="AN186" s="15"/>
      <c r="AO186" s="15">
        <v>10787</v>
      </c>
      <c r="AP186" s="17">
        <f t="shared" si="39"/>
        <v>4.3130747700919629</v>
      </c>
      <c r="AQ186" s="17">
        <f t="shared" si="40"/>
        <v>1.2327999999999999</v>
      </c>
      <c r="AR186" s="15">
        <v>464</v>
      </c>
      <c r="AS186" s="15"/>
      <c r="AT186" s="15">
        <v>48</v>
      </c>
      <c r="AU186" s="15">
        <v>0</v>
      </c>
      <c r="AV186" s="15"/>
      <c r="AW186" s="15"/>
      <c r="AX186" s="15">
        <v>9822</v>
      </c>
      <c r="AY186" s="17">
        <f t="shared" si="41"/>
        <v>3.9272291083566575</v>
      </c>
      <c r="AZ186" s="15">
        <v>1.02</v>
      </c>
      <c r="BA186" s="17">
        <f t="shared" si="42"/>
        <v>0.8156737305077969</v>
      </c>
      <c r="BB186" s="15">
        <v>9</v>
      </c>
      <c r="BC186" s="19"/>
    </row>
    <row r="187" spans="1:55" x14ac:dyDescent="0.25">
      <c r="A187" s="14" t="s">
        <v>566</v>
      </c>
      <c r="B187" s="15" t="s">
        <v>564</v>
      </c>
      <c r="C187" s="15" t="s">
        <v>57</v>
      </c>
      <c r="D187" s="15">
        <v>13535</v>
      </c>
      <c r="E187" s="15">
        <v>44044</v>
      </c>
      <c r="F187" s="15">
        <v>243500741</v>
      </c>
      <c r="G187" s="15" t="s">
        <v>219</v>
      </c>
      <c r="H187" s="15">
        <v>44290</v>
      </c>
      <c r="I187" s="15" t="s">
        <v>566</v>
      </c>
      <c r="J187" s="15"/>
      <c r="K187" s="15">
        <v>1</v>
      </c>
      <c r="L187" s="15">
        <v>1109</v>
      </c>
      <c r="M187" s="15">
        <v>6</v>
      </c>
      <c r="N187" s="15">
        <v>30</v>
      </c>
      <c r="O187" s="15">
        <v>1</v>
      </c>
      <c r="P187" s="15">
        <v>0</v>
      </c>
      <c r="Q187" s="15" t="s">
        <v>70</v>
      </c>
      <c r="R187" s="15">
        <v>100</v>
      </c>
      <c r="S187" s="16">
        <f t="shared" si="29"/>
        <v>9.0171325518485126E-2</v>
      </c>
      <c r="T187" s="15">
        <v>2608</v>
      </c>
      <c r="U187" s="15">
        <v>305</v>
      </c>
      <c r="V187" s="15">
        <v>0</v>
      </c>
      <c r="W187" s="15">
        <v>0</v>
      </c>
      <c r="X187" s="15">
        <v>0</v>
      </c>
      <c r="Y187" s="15">
        <v>0</v>
      </c>
      <c r="Z187" s="15">
        <v>0</v>
      </c>
      <c r="AA187" s="15">
        <v>0</v>
      </c>
      <c r="AB187" s="15">
        <f t="shared" si="30"/>
        <v>2608</v>
      </c>
      <c r="AC187" s="17">
        <f t="shared" si="31"/>
        <v>2.351668169522092</v>
      </c>
      <c r="AD187" s="18">
        <f t="shared" si="32"/>
        <v>26.08</v>
      </c>
      <c r="AE187" s="15">
        <f t="shared" si="33"/>
        <v>305</v>
      </c>
      <c r="AF187" s="17">
        <f t="shared" si="34"/>
        <v>27.502254283137962</v>
      </c>
      <c r="AG187" s="17">
        <f t="shared" si="35"/>
        <v>8.5508196721311478</v>
      </c>
      <c r="AH187" s="17">
        <f t="shared" si="36"/>
        <v>4.2754098360655739</v>
      </c>
      <c r="AI187" s="15">
        <v>0</v>
      </c>
      <c r="AJ187" s="15"/>
      <c r="AK187" s="17">
        <f t="shared" si="37"/>
        <v>0</v>
      </c>
      <c r="AL187" s="15">
        <v>96</v>
      </c>
      <c r="AM187" s="17">
        <f t="shared" si="38"/>
        <v>8.6564472497745708</v>
      </c>
      <c r="AN187" s="15"/>
      <c r="AO187" s="15">
        <v>3848</v>
      </c>
      <c r="AP187" s="17">
        <f t="shared" si="39"/>
        <v>3.4697926059513073</v>
      </c>
      <c r="AQ187" s="17">
        <f t="shared" si="40"/>
        <v>1.4754601226993864</v>
      </c>
      <c r="AR187" s="15">
        <v>927</v>
      </c>
      <c r="AS187" s="15">
        <v>0</v>
      </c>
      <c r="AT187" s="15">
        <v>2</v>
      </c>
      <c r="AU187" s="15">
        <v>0</v>
      </c>
      <c r="AV187" s="15"/>
      <c r="AW187" s="15">
        <v>0</v>
      </c>
      <c r="AX187" s="15">
        <v>998</v>
      </c>
      <c r="AY187" s="17">
        <f t="shared" si="41"/>
        <v>0.89990982867448155</v>
      </c>
      <c r="AZ187" s="15">
        <v>0</v>
      </c>
      <c r="BA187" s="17">
        <f t="shared" si="42"/>
        <v>0</v>
      </c>
      <c r="BB187" s="15">
        <v>14</v>
      </c>
      <c r="BC187" s="19">
        <v>0</v>
      </c>
    </row>
    <row r="188" spans="1:55" x14ac:dyDescent="0.25">
      <c r="A188" s="14" t="s">
        <v>567</v>
      </c>
      <c r="B188" s="15" t="s">
        <v>564</v>
      </c>
      <c r="C188" s="15" t="s">
        <v>57</v>
      </c>
      <c r="D188" s="15">
        <v>14054</v>
      </c>
      <c r="E188" s="15">
        <v>44057</v>
      </c>
      <c r="F188" s="15">
        <v>243500741</v>
      </c>
      <c r="G188" s="15" t="s">
        <v>219</v>
      </c>
      <c r="H188" s="15">
        <v>44460</v>
      </c>
      <c r="I188" s="15" t="s">
        <v>567</v>
      </c>
      <c r="J188" s="15" t="s">
        <v>568</v>
      </c>
      <c r="K188" s="15">
        <v>1</v>
      </c>
      <c r="L188" s="15">
        <v>2447</v>
      </c>
      <c r="M188" s="15">
        <v>17.5</v>
      </c>
      <c r="N188" s="15">
        <v>55</v>
      </c>
      <c r="O188" s="15">
        <v>6</v>
      </c>
      <c r="P188" s="15">
        <v>1</v>
      </c>
      <c r="Q188" s="15" t="s">
        <v>70</v>
      </c>
      <c r="R188" s="15">
        <v>358</v>
      </c>
      <c r="S188" s="16">
        <f t="shared" si="29"/>
        <v>0.14630159378831223</v>
      </c>
      <c r="T188" s="15">
        <v>4203</v>
      </c>
      <c r="U188" s="15">
        <v>307</v>
      </c>
      <c r="V188" s="15">
        <v>17</v>
      </c>
      <c r="W188" s="15">
        <v>13</v>
      </c>
      <c r="X188" s="15">
        <v>720</v>
      </c>
      <c r="Y188" s="15">
        <v>133</v>
      </c>
      <c r="Z188" s="15">
        <v>0</v>
      </c>
      <c r="AA188" s="15">
        <v>0</v>
      </c>
      <c r="AB188" s="15">
        <f t="shared" si="30"/>
        <v>4940</v>
      </c>
      <c r="AC188" s="17">
        <f t="shared" si="31"/>
        <v>2.0187985288107888</v>
      </c>
      <c r="AD188" s="18">
        <f t="shared" si="32"/>
        <v>13.798882681564246</v>
      </c>
      <c r="AE188" s="15">
        <f t="shared" si="33"/>
        <v>453</v>
      </c>
      <c r="AF188" s="17">
        <f t="shared" si="34"/>
        <v>18.512464241928893</v>
      </c>
      <c r="AG188" s="17">
        <f t="shared" si="35"/>
        <v>10.905077262693156</v>
      </c>
      <c r="AH188" s="17">
        <f t="shared" si="36"/>
        <v>5.4525386313465782</v>
      </c>
      <c r="AI188" s="15">
        <v>17</v>
      </c>
      <c r="AJ188" s="15">
        <v>311</v>
      </c>
      <c r="AK188" s="17">
        <f t="shared" si="37"/>
        <v>12.709440130772375</v>
      </c>
      <c r="AL188" s="15">
        <v>222</v>
      </c>
      <c r="AM188" s="17">
        <f t="shared" si="38"/>
        <v>9.0723334695545574</v>
      </c>
      <c r="AN188" s="15">
        <v>1415</v>
      </c>
      <c r="AO188" s="15">
        <v>8175</v>
      </c>
      <c r="AP188" s="17">
        <f t="shared" si="39"/>
        <v>3.3408255006129957</v>
      </c>
      <c r="AQ188" s="17">
        <f t="shared" si="40"/>
        <v>1.6548582995951417</v>
      </c>
      <c r="AR188" s="15">
        <v>1114</v>
      </c>
      <c r="AS188" s="15"/>
      <c r="AT188" s="15">
        <v>232</v>
      </c>
      <c r="AU188" s="15">
        <v>0</v>
      </c>
      <c r="AV188" s="15"/>
      <c r="AW188" s="15">
        <v>1210</v>
      </c>
      <c r="AX188" s="15">
        <v>9174</v>
      </c>
      <c r="AY188" s="17">
        <f t="shared" si="41"/>
        <v>3.7490805067429505</v>
      </c>
      <c r="AZ188" s="15">
        <v>1.29</v>
      </c>
      <c r="BA188" s="17">
        <f t="shared" si="42"/>
        <v>1.0543522680833675</v>
      </c>
      <c r="BB188" s="15">
        <v>32</v>
      </c>
      <c r="BC188" s="19"/>
    </row>
    <row r="189" spans="1:55" x14ac:dyDescent="0.25">
      <c r="A189" s="14" t="s">
        <v>569</v>
      </c>
      <c r="B189" s="15" t="s">
        <v>564</v>
      </c>
      <c r="C189" s="15" t="s">
        <v>57</v>
      </c>
      <c r="D189" s="15">
        <v>12307</v>
      </c>
      <c r="E189" s="15">
        <v>44067</v>
      </c>
      <c r="F189" s="15">
        <v>243500741</v>
      </c>
      <c r="G189" s="15" t="s">
        <v>570</v>
      </c>
      <c r="H189" s="15">
        <v>44290</v>
      </c>
      <c r="I189" s="15" t="s">
        <v>571</v>
      </c>
      <c r="J189" s="15" t="s">
        <v>572</v>
      </c>
      <c r="K189" s="15">
        <v>1</v>
      </c>
      <c r="L189" s="35">
        <v>0</v>
      </c>
      <c r="M189" s="15">
        <v>2</v>
      </c>
      <c r="N189" s="15">
        <v>10</v>
      </c>
      <c r="O189" s="15">
        <v>0</v>
      </c>
      <c r="P189" s="15">
        <v>0</v>
      </c>
      <c r="Q189" s="15" t="s">
        <v>70</v>
      </c>
      <c r="R189" s="15">
        <v>40</v>
      </c>
      <c r="S189" s="16" t="e">
        <f t="shared" si="29"/>
        <v>#DIV/0!</v>
      </c>
      <c r="T189" s="15">
        <v>869</v>
      </c>
      <c r="U189" s="15">
        <v>0</v>
      </c>
      <c r="V189" s="15">
        <v>0</v>
      </c>
      <c r="W189" s="15">
        <v>0</v>
      </c>
      <c r="X189" s="15">
        <v>60</v>
      </c>
      <c r="Y189" s="15">
        <v>0</v>
      </c>
      <c r="Z189" s="15">
        <v>0</v>
      </c>
      <c r="AA189" s="15">
        <v>0</v>
      </c>
      <c r="AB189" s="15">
        <f t="shared" si="30"/>
        <v>929</v>
      </c>
      <c r="AC189" s="17" t="e">
        <f t="shared" si="31"/>
        <v>#DIV/0!</v>
      </c>
      <c r="AD189" s="18">
        <f t="shared" si="32"/>
        <v>23.225000000000001</v>
      </c>
      <c r="AE189" s="15">
        <f t="shared" si="33"/>
        <v>0</v>
      </c>
      <c r="AF189" s="17" t="e">
        <f t="shared" si="34"/>
        <v>#DIV/0!</v>
      </c>
      <c r="AG189" s="17" t="e">
        <f t="shared" si="35"/>
        <v>#DIV/0!</v>
      </c>
      <c r="AH189" s="17" t="e">
        <f t="shared" si="36"/>
        <v>#DIV/0!</v>
      </c>
      <c r="AI189" s="15">
        <v>0</v>
      </c>
      <c r="AJ189" s="15"/>
      <c r="AK189" s="17" t="e">
        <f t="shared" si="37"/>
        <v>#DIV/0!</v>
      </c>
      <c r="AL189" s="15">
        <v>40</v>
      </c>
      <c r="AM189" s="17" t="e">
        <f t="shared" si="38"/>
        <v>#DIV/0!</v>
      </c>
      <c r="AN189" s="15"/>
      <c r="AO189" s="15">
        <v>1497</v>
      </c>
      <c r="AP189" s="17" t="e">
        <f t="shared" si="39"/>
        <v>#DIV/0!</v>
      </c>
      <c r="AQ189" s="17">
        <f t="shared" si="40"/>
        <v>1.6114101184068892</v>
      </c>
      <c r="AR189" s="15"/>
      <c r="AS189" s="15"/>
      <c r="AT189" s="15"/>
      <c r="AU189" s="15"/>
      <c r="AV189" s="15"/>
      <c r="AW189" s="15">
        <v>0</v>
      </c>
      <c r="AX189" s="15">
        <v>0</v>
      </c>
      <c r="AY189" s="17" t="e">
        <f t="shared" si="41"/>
        <v>#DIV/0!</v>
      </c>
      <c r="AZ189" s="15">
        <v>0.1</v>
      </c>
      <c r="BA189" s="17" t="e">
        <f t="shared" si="42"/>
        <v>#DIV/0!</v>
      </c>
      <c r="BB189" s="15">
        <v>0</v>
      </c>
      <c r="BC189" s="19">
        <v>0</v>
      </c>
    </row>
    <row r="190" spans="1:55" x14ac:dyDescent="0.25">
      <c r="A190" s="14" t="s">
        <v>573</v>
      </c>
      <c r="B190" s="15" t="s">
        <v>564</v>
      </c>
      <c r="C190" s="15" t="s">
        <v>57</v>
      </c>
      <c r="D190" s="15">
        <v>1862</v>
      </c>
      <c r="E190" s="15">
        <v>44067</v>
      </c>
      <c r="F190" s="15">
        <v>243500741</v>
      </c>
      <c r="G190" s="15" t="s">
        <v>68</v>
      </c>
      <c r="H190" s="15">
        <v>44290</v>
      </c>
      <c r="I190" s="15" t="s">
        <v>571</v>
      </c>
      <c r="J190" s="15"/>
      <c r="K190" s="15">
        <v>1</v>
      </c>
      <c r="L190" s="35">
        <v>5215</v>
      </c>
      <c r="M190" s="15">
        <v>21</v>
      </c>
      <c r="N190" s="15">
        <v>50</v>
      </c>
      <c r="O190" s="15">
        <v>3</v>
      </c>
      <c r="P190" s="15">
        <v>1</v>
      </c>
      <c r="Q190" s="15" t="s">
        <v>70</v>
      </c>
      <c r="R190" s="15">
        <v>422</v>
      </c>
      <c r="S190" s="16">
        <f t="shared" si="29"/>
        <v>8.0920421860019173E-2</v>
      </c>
      <c r="T190" s="15">
        <v>15134</v>
      </c>
      <c r="U190" s="15">
        <v>1144</v>
      </c>
      <c r="V190" s="15">
        <v>39</v>
      </c>
      <c r="W190" s="15">
        <v>4</v>
      </c>
      <c r="X190" s="15">
        <v>1790</v>
      </c>
      <c r="Y190" s="15">
        <v>177</v>
      </c>
      <c r="Z190" s="15">
        <v>0</v>
      </c>
      <c r="AA190" s="15">
        <v>0</v>
      </c>
      <c r="AB190" s="15">
        <f t="shared" si="30"/>
        <v>16963</v>
      </c>
      <c r="AC190" s="17">
        <f t="shared" si="31"/>
        <v>3.252732502396932</v>
      </c>
      <c r="AD190" s="18">
        <f t="shared" si="32"/>
        <v>40.196682464454973</v>
      </c>
      <c r="AE190" s="15">
        <f t="shared" si="33"/>
        <v>1325</v>
      </c>
      <c r="AF190" s="17">
        <f t="shared" si="34"/>
        <v>25.407478427612656</v>
      </c>
      <c r="AG190" s="17">
        <f t="shared" si="35"/>
        <v>12.802264150943396</v>
      </c>
      <c r="AH190" s="17">
        <f t="shared" si="36"/>
        <v>6.4011320754716978</v>
      </c>
      <c r="AI190" s="15">
        <v>34</v>
      </c>
      <c r="AJ190" s="15">
        <v>1414</v>
      </c>
      <c r="AK190" s="17">
        <f t="shared" si="37"/>
        <v>27.114093959731544</v>
      </c>
      <c r="AL190" s="15">
        <v>1414</v>
      </c>
      <c r="AM190" s="17">
        <f t="shared" si="38"/>
        <v>27.114093959731544</v>
      </c>
      <c r="AN190" s="15"/>
      <c r="AO190" s="15">
        <v>61258</v>
      </c>
      <c r="AP190" s="17">
        <f t="shared" si="39"/>
        <v>11.746500479386386</v>
      </c>
      <c r="AQ190" s="17">
        <f t="shared" si="40"/>
        <v>3.611271591110063</v>
      </c>
      <c r="AR190" s="15"/>
      <c r="AS190" s="15"/>
      <c r="AT190" s="15"/>
      <c r="AU190" s="15"/>
      <c r="AV190" s="15"/>
      <c r="AW190" s="15">
        <v>3765</v>
      </c>
      <c r="AX190" s="15">
        <v>20113</v>
      </c>
      <c r="AY190" s="17">
        <f t="shared" si="41"/>
        <v>3.8567593480345157</v>
      </c>
      <c r="AZ190" s="15">
        <v>2.8</v>
      </c>
      <c r="BA190" s="17">
        <f t="shared" si="42"/>
        <v>1.0738255033557047</v>
      </c>
      <c r="BB190" s="15">
        <v>0</v>
      </c>
      <c r="BC190" s="19"/>
    </row>
    <row r="191" spans="1:55" x14ac:dyDescent="0.25">
      <c r="A191" s="14" t="s">
        <v>574</v>
      </c>
      <c r="B191" s="15" t="s">
        <v>564</v>
      </c>
      <c r="C191" s="15" t="s">
        <v>57</v>
      </c>
      <c r="D191" s="15">
        <v>14139</v>
      </c>
      <c r="E191" s="15">
        <v>44092</v>
      </c>
      <c r="F191" s="15">
        <v>243500741</v>
      </c>
      <c r="G191" s="15" t="s">
        <v>575</v>
      </c>
      <c r="H191" s="15">
        <v>44290</v>
      </c>
      <c r="I191" s="15" t="s">
        <v>574</v>
      </c>
      <c r="J191" s="15" t="s">
        <v>576</v>
      </c>
      <c r="K191" s="15">
        <v>1</v>
      </c>
      <c r="L191" s="15">
        <v>691</v>
      </c>
      <c r="M191" s="15">
        <v>4</v>
      </c>
      <c r="N191" s="15"/>
      <c r="O191" s="15"/>
      <c r="P191" s="15">
        <v>0</v>
      </c>
      <c r="Q191" s="15" t="s">
        <v>70</v>
      </c>
      <c r="R191" s="15"/>
      <c r="S191" s="16">
        <f t="shared" si="29"/>
        <v>0</v>
      </c>
      <c r="T191" s="15">
        <v>352</v>
      </c>
      <c r="U191" s="15">
        <v>96</v>
      </c>
      <c r="V191" s="15">
        <v>0</v>
      </c>
      <c r="W191" s="15">
        <v>0</v>
      </c>
      <c r="X191" s="15">
        <v>0</v>
      </c>
      <c r="Y191" s="15">
        <v>0</v>
      </c>
      <c r="Z191" s="15">
        <v>0</v>
      </c>
      <c r="AA191" s="15">
        <v>0</v>
      </c>
      <c r="AB191" s="15">
        <f t="shared" si="30"/>
        <v>352</v>
      </c>
      <c r="AC191" s="17">
        <f t="shared" si="31"/>
        <v>0.50940665701881327</v>
      </c>
      <c r="AD191" s="18" t="e">
        <f t="shared" si="32"/>
        <v>#DIV/0!</v>
      </c>
      <c r="AE191" s="15">
        <f t="shared" si="33"/>
        <v>96</v>
      </c>
      <c r="AF191" s="17">
        <f t="shared" si="34"/>
        <v>13.892908827785817</v>
      </c>
      <c r="AG191" s="17">
        <f t="shared" si="35"/>
        <v>3.6666666666666665</v>
      </c>
      <c r="AH191" s="17">
        <f t="shared" si="36"/>
        <v>1.8333333333333333</v>
      </c>
      <c r="AI191" s="15">
        <v>0</v>
      </c>
      <c r="AJ191" s="15"/>
      <c r="AK191" s="17">
        <f t="shared" si="37"/>
        <v>0</v>
      </c>
      <c r="AL191" s="15">
        <v>22</v>
      </c>
      <c r="AM191" s="17">
        <f t="shared" si="38"/>
        <v>3.1837916063675831</v>
      </c>
      <c r="AN191" s="15"/>
      <c r="AO191" s="15">
        <v>1197</v>
      </c>
      <c r="AP191" s="17">
        <f t="shared" si="39"/>
        <v>1.7322720694645442</v>
      </c>
      <c r="AQ191" s="17">
        <f t="shared" si="40"/>
        <v>3.4005681818181817</v>
      </c>
      <c r="AR191" s="15">
        <v>1050</v>
      </c>
      <c r="AS191" s="15">
        <v>0</v>
      </c>
      <c r="AT191" s="15">
        <v>0</v>
      </c>
      <c r="AU191" s="15">
        <v>0</v>
      </c>
      <c r="AV191" s="15"/>
      <c r="AW191" s="15"/>
      <c r="AX191" s="15">
        <v>0</v>
      </c>
      <c r="AY191" s="17">
        <f t="shared" si="41"/>
        <v>0</v>
      </c>
      <c r="AZ191" s="15">
        <v>0</v>
      </c>
      <c r="BA191" s="17">
        <f t="shared" si="42"/>
        <v>0</v>
      </c>
      <c r="BB191" s="15"/>
      <c r="BC191" s="19">
        <v>0</v>
      </c>
    </row>
    <row r="192" spans="1:55" x14ac:dyDescent="0.25">
      <c r="A192" s="14" t="s">
        <v>577</v>
      </c>
      <c r="B192" s="15" t="s">
        <v>564</v>
      </c>
      <c r="C192" s="15" t="s">
        <v>57</v>
      </c>
      <c r="D192" s="15">
        <v>14160</v>
      </c>
      <c r="E192" s="15">
        <v>44123</v>
      </c>
      <c r="F192" s="15">
        <v>243500741</v>
      </c>
      <c r="G192" s="15" t="s">
        <v>216</v>
      </c>
      <c r="H192" s="15">
        <v>44290</v>
      </c>
      <c r="I192" s="15" t="s">
        <v>577</v>
      </c>
      <c r="J192" s="15"/>
      <c r="K192" s="15">
        <v>1</v>
      </c>
      <c r="L192" s="15">
        <v>983</v>
      </c>
      <c r="M192" s="15">
        <v>0</v>
      </c>
      <c r="N192" s="15"/>
      <c r="O192" s="15"/>
      <c r="P192" s="15"/>
      <c r="Q192" s="15" t="s">
        <v>70</v>
      </c>
      <c r="R192" s="15"/>
      <c r="S192" s="16">
        <f t="shared" si="29"/>
        <v>0</v>
      </c>
      <c r="T192" s="15">
        <v>1090</v>
      </c>
      <c r="U192" s="15">
        <v>58</v>
      </c>
      <c r="V192" s="15">
        <v>0</v>
      </c>
      <c r="W192" s="15">
        <v>0</v>
      </c>
      <c r="X192" s="15">
        <v>0</v>
      </c>
      <c r="Y192" s="15">
        <v>0</v>
      </c>
      <c r="Z192" s="15">
        <v>0</v>
      </c>
      <c r="AA192" s="15">
        <v>0</v>
      </c>
      <c r="AB192" s="15">
        <f t="shared" si="30"/>
        <v>1090</v>
      </c>
      <c r="AC192" s="17">
        <f t="shared" si="31"/>
        <v>1.1088504577822991</v>
      </c>
      <c r="AD192" s="18" t="e">
        <f t="shared" si="32"/>
        <v>#DIV/0!</v>
      </c>
      <c r="AE192" s="15">
        <f t="shared" si="33"/>
        <v>58</v>
      </c>
      <c r="AF192" s="17">
        <f t="shared" si="34"/>
        <v>5.9003051881993898</v>
      </c>
      <c r="AG192" s="17">
        <f t="shared" si="35"/>
        <v>18.793103448275861</v>
      </c>
      <c r="AH192" s="17">
        <f t="shared" si="36"/>
        <v>9.3965517241379306</v>
      </c>
      <c r="AI192" s="15">
        <v>0</v>
      </c>
      <c r="AJ192" s="15"/>
      <c r="AK192" s="17">
        <f t="shared" si="37"/>
        <v>0</v>
      </c>
      <c r="AL192" s="15">
        <v>38</v>
      </c>
      <c r="AM192" s="17">
        <f t="shared" si="38"/>
        <v>3.8657171922685656</v>
      </c>
      <c r="AN192" s="15"/>
      <c r="AO192" s="15">
        <v>1080</v>
      </c>
      <c r="AP192" s="17">
        <f t="shared" si="39"/>
        <v>1.0986775178026449</v>
      </c>
      <c r="AQ192" s="17">
        <f t="shared" si="40"/>
        <v>0.99082568807339455</v>
      </c>
      <c r="AR192" s="15">
        <v>523</v>
      </c>
      <c r="AS192" s="15">
        <v>0</v>
      </c>
      <c r="AT192" s="15">
        <v>0</v>
      </c>
      <c r="AU192" s="15"/>
      <c r="AV192" s="15"/>
      <c r="AW192" s="15"/>
      <c r="AX192" s="15">
        <v>0</v>
      </c>
      <c r="AY192" s="17">
        <f t="shared" si="41"/>
        <v>0</v>
      </c>
      <c r="AZ192" s="15">
        <v>0</v>
      </c>
      <c r="BA192" s="17">
        <f t="shared" si="42"/>
        <v>0</v>
      </c>
      <c r="BB192" s="15"/>
      <c r="BC192" s="19"/>
    </row>
    <row r="193" spans="1:55" x14ac:dyDescent="0.25">
      <c r="A193" s="14" t="s">
        <v>578</v>
      </c>
      <c r="B193" s="15" t="s">
        <v>564</v>
      </c>
      <c r="C193" s="15" t="s">
        <v>57</v>
      </c>
      <c r="D193" s="15">
        <v>13643</v>
      </c>
      <c r="E193" s="15">
        <v>44128</v>
      </c>
      <c r="F193" s="15">
        <v>243500741</v>
      </c>
      <c r="G193" s="15" t="s">
        <v>575</v>
      </c>
      <c r="H193" s="15">
        <v>44630</v>
      </c>
      <c r="I193" s="15" t="s">
        <v>578</v>
      </c>
      <c r="J193" s="15" t="s">
        <v>579</v>
      </c>
      <c r="K193" s="15">
        <v>1</v>
      </c>
      <c r="L193" s="15">
        <v>5241</v>
      </c>
      <c r="M193" s="15">
        <v>17.5</v>
      </c>
      <c r="N193" s="15">
        <v>41</v>
      </c>
      <c r="O193" s="15">
        <v>4</v>
      </c>
      <c r="P193" s="15">
        <v>0</v>
      </c>
      <c r="Q193" s="15" t="s">
        <v>70</v>
      </c>
      <c r="R193" s="15">
        <v>470</v>
      </c>
      <c r="S193" s="16">
        <f t="shared" si="29"/>
        <v>8.9677542453730205E-2</v>
      </c>
      <c r="T193" s="15">
        <v>9187</v>
      </c>
      <c r="U193" s="15">
        <v>1182</v>
      </c>
      <c r="V193" s="15">
        <v>47</v>
      </c>
      <c r="W193" s="15">
        <v>0</v>
      </c>
      <c r="X193" s="15">
        <v>1550</v>
      </c>
      <c r="Y193" s="15">
        <v>163</v>
      </c>
      <c r="Z193" s="15">
        <v>0</v>
      </c>
      <c r="AA193" s="15">
        <v>0</v>
      </c>
      <c r="AB193" s="15">
        <f t="shared" si="30"/>
        <v>10784</v>
      </c>
      <c r="AC193" s="17">
        <f t="shared" si="31"/>
        <v>2.0576225911085673</v>
      </c>
      <c r="AD193" s="18">
        <f t="shared" si="32"/>
        <v>22.944680851063829</v>
      </c>
      <c r="AE193" s="15">
        <f t="shared" si="33"/>
        <v>1345</v>
      </c>
      <c r="AF193" s="17">
        <f t="shared" si="34"/>
        <v>25.663041404312153</v>
      </c>
      <c r="AG193" s="17">
        <f t="shared" si="35"/>
        <v>8.0178438661710043</v>
      </c>
      <c r="AH193" s="17">
        <f t="shared" si="36"/>
        <v>4.0089219330855022</v>
      </c>
      <c r="AI193" s="15">
        <v>36</v>
      </c>
      <c r="AJ193" s="15">
        <v>1191</v>
      </c>
      <c r="AK193" s="17">
        <f t="shared" si="37"/>
        <v>22.724670864338865</v>
      </c>
      <c r="AL193" s="15">
        <v>1191</v>
      </c>
      <c r="AM193" s="17">
        <f t="shared" si="38"/>
        <v>22.724670864338865</v>
      </c>
      <c r="AN193" s="15">
        <v>16172</v>
      </c>
      <c r="AO193" s="15">
        <v>54058</v>
      </c>
      <c r="AP193" s="17">
        <f t="shared" si="39"/>
        <v>10.314443808433506</v>
      </c>
      <c r="AQ193" s="17">
        <f t="shared" si="40"/>
        <v>5.0127967359050443</v>
      </c>
      <c r="AR193" s="15">
        <v>4046</v>
      </c>
      <c r="AS193" s="15"/>
      <c r="AT193" s="15">
        <v>724</v>
      </c>
      <c r="AU193" s="15">
        <v>0</v>
      </c>
      <c r="AV193" s="15"/>
      <c r="AW193" s="15">
        <v>5875</v>
      </c>
      <c r="AX193" s="15">
        <v>20048</v>
      </c>
      <c r="AY193" s="17">
        <f t="shared" si="41"/>
        <v>3.8252241938561342</v>
      </c>
      <c r="AZ193" s="15">
        <v>1.8</v>
      </c>
      <c r="BA193" s="17">
        <f t="shared" si="42"/>
        <v>0.68689181453921011</v>
      </c>
      <c r="BB193" s="15">
        <v>24</v>
      </c>
      <c r="BC193" s="19"/>
    </row>
    <row r="194" spans="1:55" x14ac:dyDescent="0.25">
      <c r="A194" s="14" t="s">
        <v>580</v>
      </c>
      <c r="B194" s="15" t="s">
        <v>564</v>
      </c>
      <c r="C194" s="15" t="s">
        <v>57</v>
      </c>
      <c r="D194" s="15">
        <v>1900</v>
      </c>
      <c r="E194" s="15">
        <v>44185</v>
      </c>
      <c r="F194" s="15">
        <v>243500741</v>
      </c>
      <c r="G194" s="15" t="s">
        <v>581</v>
      </c>
      <c r="H194" s="15">
        <v>44460</v>
      </c>
      <c r="I194" s="15" t="s">
        <v>580</v>
      </c>
      <c r="J194" s="15" t="s">
        <v>565</v>
      </c>
      <c r="K194" s="15">
        <v>1</v>
      </c>
      <c r="L194" s="15">
        <v>3164</v>
      </c>
      <c r="M194" s="15">
        <v>14.5</v>
      </c>
      <c r="N194" s="15">
        <v>10</v>
      </c>
      <c r="O194" s="15">
        <v>2</v>
      </c>
      <c r="P194" s="15">
        <v>1</v>
      </c>
      <c r="Q194" s="15" t="s">
        <v>70</v>
      </c>
      <c r="R194" s="15">
        <v>250</v>
      </c>
      <c r="S194" s="16">
        <f t="shared" si="29"/>
        <v>7.9013906447534768E-2</v>
      </c>
      <c r="T194" s="15">
        <v>8052</v>
      </c>
      <c r="U194" s="15">
        <v>420</v>
      </c>
      <c r="V194" s="15">
        <v>63</v>
      </c>
      <c r="W194" s="15">
        <v>4</v>
      </c>
      <c r="X194" s="15">
        <v>1435</v>
      </c>
      <c r="Y194" s="15">
        <v>121</v>
      </c>
      <c r="Z194" s="15">
        <v>0</v>
      </c>
      <c r="AA194" s="15">
        <v>0</v>
      </c>
      <c r="AB194" s="15">
        <f t="shared" si="30"/>
        <v>9550</v>
      </c>
      <c r="AC194" s="17">
        <f t="shared" si="31"/>
        <v>3.0183312262958282</v>
      </c>
      <c r="AD194" s="18">
        <f t="shared" si="32"/>
        <v>38.200000000000003</v>
      </c>
      <c r="AE194" s="15">
        <f t="shared" si="33"/>
        <v>545</v>
      </c>
      <c r="AF194" s="17">
        <f t="shared" si="34"/>
        <v>17.225031605562577</v>
      </c>
      <c r="AG194" s="17">
        <f t="shared" si="35"/>
        <v>17.522935779816514</v>
      </c>
      <c r="AH194" s="17">
        <f t="shared" si="36"/>
        <v>8.761467889908257</v>
      </c>
      <c r="AI194" s="15"/>
      <c r="AJ194" s="15">
        <v>589</v>
      </c>
      <c r="AK194" s="17">
        <f t="shared" si="37"/>
        <v>18.615676359039192</v>
      </c>
      <c r="AL194" s="15">
        <v>426</v>
      </c>
      <c r="AM194" s="17">
        <f t="shared" si="38"/>
        <v>13.463969658659924</v>
      </c>
      <c r="AN194" s="15"/>
      <c r="AO194" s="15">
        <v>15238</v>
      </c>
      <c r="AP194" s="17">
        <f t="shared" si="39"/>
        <v>4.8160556257901392</v>
      </c>
      <c r="AQ194" s="17">
        <f t="shared" si="40"/>
        <v>1.5956020942408378</v>
      </c>
      <c r="AR194" s="15">
        <v>740</v>
      </c>
      <c r="AS194" s="15"/>
      <c r="AT194" s="15">
        <v>466</v>
      </c>
      <c r="AU194" s="15">
        <v>0</v>
      </c>
      <c r="AV194" s="15"/>
      <c r="AW194" s="15">
        <v>969</v>
      </c>
      <c r="AX194" s="15">
        <v>9045</v>
      </c>
      <c r="AY194" s="17">
        <f t="shared" si="41"/>
        <v>2.8587231352718079</v>
      </c>
      <c r="AZ194" s="15">
        <v>1.1499999999999999</v>
      </c>
      <c r="BA194" s="17">
        <f t="shared" si="42"/>
        <v>0.7269279393173198</v>
      </c>
      <c r="BB194" s="15">
        <v>10</v>
      </c>
      <c r="BC194" s="19"/>
    </row>
    <row r="195" spans="1:55" x14ac:dyDescent="0.25">
      <c r="A195" s="14" t="s">
        <v>582</v>
      </c>
      <c r="B195" s="15" t="s">
        <v>583</v>
      </c>
      <c r="C195" s="15" t="s">
        <v>57</v>
      </c>
      <c r="D195" s="15">
        <v>1850</v>
      </c>
      <c r="E195" s="15">
        <v>44015</v>
      </c>
      <c r="F195" s="15">
        <v>244400453</v>
      </c>
      <c r="G195" s="15" t="s">
        <v>68</v>
      </c>
      <c r="H195" s="15">
        <v>44130</v>
      </c>
      <c r="I195" s="15" t="s">
        <v>582</v>
      </c>
      <c r="J195" s="15" t="s">
        <v>584</v>
      </c>
      <c r="K195" s="15">
        <v>1</v>
      </c>
      <c r="L195" s="35">
        <v>9687</v>
      </c>
      <c r="M195" s="15">
        <v>22</v>
      </c>
      <c r="N195" s="15">
        <v>89</v>
      </c>
      <c r="O195" s="15">
        <v>4</v>
      </c>
      <c r="P195" s="15">
        <v>0</v>
      </c>
      <c r="Q195" s="15"/>
      <c r="R195" s="15">
        <v>700</v>
      </c>
      <c r="S195" s="16">
        <f t="shared" ref="S195:S226" si="43">R195/L195</f>
        <v>7.2261794157117781E-2</v>
      </c>
      <c r="T195" s="15">
        <v>15850</v>
      </c>
      <c r="U195" s="15">
        <v>856</v>
      </c>
      <c r="V195" s="15">
        <v>2193</v>
      </c>
      <c r="W195" s="15">
        <v>80</v>
      </c>
      <c r="X195" s="15">
        <v>2703</v>
      </c>
      <c r="Y195" s="15">
        <v>140</v>
      </c>
      <c r="Z195" s="15">
        <v>0</v>
      </c>
      <c r="AA195" s="15">
        <v>0</v>
      </c>
      <c r="AB195" s="15">
        <f t="shared" ref="AB195:AB226" si="44">T195+V195+X195+Z195</f>
        <v>20746</v>
      </c>
      <c r="AC195" s="17">
        <f t="shared" ref="AC195:AC226" si="45">AB195/L195</f>
        <v>2.141633116547951</v>
      </c>
      <c r="AD195" s="18">
        <f t="shared" ref="AD195:AD226" si="46">AB195/R195</f>
        <v>29.637142857142859</v>
      </c>
      <c r="AE195" s="15">
        <f t="shared" ref="AE195:AE226" si="47">U195+W195+Y195+AA195</f>
        <v>1076</v>
      </c>
      <c r="AF195" s="17">
        <f t="shared" ref="AF195:AF226" si="48">AE195*100/L195</f>
        <v>11.107670073294106</v>
      </c>
      <c r="AG195" s="17">
        <f t="shared" ref="AG195:AG226" si="49">AB195/AE195</f>
        <v>19.280669144981413</v>
      </c>
      <c r="AH195" s="17">
        <f t="shared" ref="AH195:AH226" si="50">AG195/2</f>
        <v>9.6403345724907066</v>
      </c>
      <c r="AI195" s="15">
        <v>69</v>
      </c>
      <c r="AJ195" s="15">
        <v>3234</v>
      </c>
      <c r="AK195" s="17">
        <f t="shared" ref="AK195:AK226" si="51">AJ195*100/L195</f>
        <v>33.384948900588419</v>
      </c>
      <c r="AL195" s="15">
        <v>1854</v>
      </c>
      <c r="AM195" s="17">
        <f t="shared" ref="AM195:AM226" si="52">AL195*100/L195</f>
        <v>19.139052338185195</v>
      </c>
      <c r="AN195" s="15"/>
      <c r="AO195" s="15">
        <v>70727</v>
      </c>
      <c r="AP195" s="17">
        <f t="shared" ref="AP195:AP226" si="53">AO195/L195</f>
        <v>7.3012284505006706</v>
      </c>
      <c r="AQ195" s="17">
        <f t="shared" ref="AQ195:AQ226" si="54">AO195/AB195</f>
        <v>3.4091873132170059</v>
      </c>
      <c r="AR195" s="15"/>
      <c r="AS195" s="15"/>
      <c r="AT195" s="15"/>
      <c r="AU195" s="15"/>
      <c r="AV195" s="15"/>
      <c r="AW195" s="15">
        <v>10020</v>
      </c>
      <c r="AX195" s="15">
        <v>26172</v>
      </c>
      <c r="AY195" s="17">
        <f t="shared" ref="AY195:AY226" si="55">AX195/L195</f>
        <v>2.7017652524001239</v>
      </c>
      <c r="AZ195" s="15">
        <v>6.01</v>
      </c>
      <c r="BA195" s="17">
        <f t="shared" ref="BA195:BA226" si="56">AZ195*2000/L195</f>
        <v>1.2408382368122226</v>
      </c>
      <c r="BB195" s="15">
        <v>0</v>
      </c>
      <c r="BC195" s="19"/>
    </row>
    <row r="196" spans="1:55" x14ac:dyDescent="0.25">
      <c r="A196" s="14" t="s">
        <v>585</v>
      </c>
      <c r="B196" s="15" t="s">
        <v>583</v>
      </c>
      <c r="C196" s="15" t="s">
        <v>57</v>
      </c>
      <c r="D196" s="15">
        <v>14166</v>
      </c>
      <c r="E196" s="15">
        <v>44015</v>
      </c>
      <c r="F196" s="15">
        <v>244400453</v>
      </c>
      <c r="G196" s="15" t="s">
        <v>586</v>
      </c>
      <c r="H196" s="15">
        <v>44130</v>
      </c>
      <c r="I196" s="15" t="s">
        <v>582</v>
      </c>
      <c r="J196" s="15" t="s">
        <v>587</v>
      </c>
      <c r="K196" s="15">
        <v>1</v>
      </c>
      <c r="L196" s="35">
        <v>0</v>
      </c>
      <c r="M196" s="15">
        <v>3</v>
      </c>
      <c r="N196" s="15">
        <v>20</v>
      </c>
      <c r="O196" s="15">
        <v>0</v>
      </c>
      <c r="P196" s="15">
        <v>0</v>
      </c>
      <c r="Q196" s="15"/>
      <c r="R196" s="15">
        <v>72</v>
      </c>
      <c r="S196" s="16" t="e">
        <f t="shared" si="43"/>
        <v>#DIV/0!</v>
      </c>
      <c r="T196" s="15">
        <v>2768</v>
      </c>
      <c r="U196" s="15">
        <v>247</v>
      </c>
      <c r="V196" s="15">
        <v>2</v>
      </c>
      <c r="W196" s="15">
        <v>0</v>
      </c>
      <c r="X196" s="15">
        <v>0</v>
      </c>
      <c r="Y196" s="15">
        <v>0</v>
      </c>
      <c r="Z196" s="15"/>
      <c r="AA196" s="15"/>
      <c r="AB196" s="15">
        <f t="shared" si="44"/>
        <v>2770</v>
      </c>
      <c r="AC196" s="17" t="e">
        <f t="shared" si="45"/>
        <v>#DIV/0!</v>
      </c>
      <c r="AD196" s="18">
        <f t="shared" si="46"/>
        <v>38.472222222222221</v>
      </c>
      <c r="AE196" s="15">
        <f t="shared" si="47"/>
        <v>247</v>
      </c>
      <c r="AF196" s="17" t="e">
        <f t="shared" si="48"/>
        <v>#DIV/0!</v>
      </c>
      <c r="AG196" s="17">
        <f t="shared" si="49"/>
        <v>11.214574898785425</v>
      </c>
      <c r="AH196" s="17">
        <f t="shared" si="50"/>
        <v>5.6072874493927127</v>
      </c>
      <c r="AI196" s="15">
        <v>0</v>
      </c>
      <c r="AJ196" s="15"/>
      <c r="AK196" s="17" t="e">
        <f t="shared" si="51"/>
        <v>#DIV/0!</v>
      </c>
      <c r="AL196" s="15">
        <v>284</v>
      </c>
      <c r="AM196" s="17" t="e">
        <f t="shared" si="52"/>
        <v>#DIV/0!</v>
      </c>
      <c r="AN196" s="15">
        <v>1006</v>
      </c>
      <c r="AO196" s="15">
        <v>2029</v>
      </c>
      <c r="AP196" s="17" t="e">
        <f t="shared" si="53"/>
        <v>#DIV/0!</v>
      </c>
      <c r="AQ196" s="17">
        <f t="shared" si="54"/>
        <v>0.73249097472924185</v>
      </c>
      <c r="AR196" s="15"/>
      <c r="AS196" s="15"/>
      <c r="AT196" s="15"/>
      <c r="AU196" s="15"/>
      <c r="AV196" s="15"/>
      <c r="AW196" s="15">
        <v>104</v>
      </c>
      <c r="AX196" s="15">
        <v>1142</v>
      </c>
      <c r="AY196" s="17" t="e">
        <f t="shared" si="55"/>
        <v>#DIV/0!</v>
      </c>
      <c r="AZ196" s="15">
        <v>0</v>
      </c>
      <c r="BA196" s="17" t="e">
        <f t="shared" si="56"/>
        <v>#DIV/0!</v>
      </c>
      <c r="BB196" s="15">
        <v>24</v>
      </c>
      <c r="BC196" s="19">
        <v>1</v>
      </c>
    </row>
    <row r="197" spans="1:55" x14ac:dyDescent="0.25">
      <c r="A197" s="14" t="s">
        <v>588</v>
      </c>
      <c r="B197" s="15" t="s">
        <v>583</v>
      </c>
      <c r="C197" s="15" t="s">
        <v>57</v>
      </c>
      <c r="D197" s="15">
        <v>14126</v>
      </c>
      <c r="E197" s="15">
        <v>44023</v>
      </c>
      <c r="F197" s="15">
        <v>244400453</v>
      </c>
      <c r="G197" s="15" t="s">
        <v>366</v>
      </c>
      <c r="H197" s="15">
        <v>44130</v>
      </c>
      <c r="I197" s="15" t="s">
        <v>588</v>
      </c>
      <c r="J197" s="15" t="s">
        <v>589</v>
      </c>
      <c r="K197" s="15">
        <v>1</v>
      </c>
      <c r="L197" s="15">
        <v>3141</v>
      </c>
      <c r="M197" s="15">
        <v>13</v>
      </c>
      <c r="N197" s="15">
        <v>20</v>
      </c>
      <c r="O197" s="15">
        <v>1</v>
      </c>
      <c r="P197" s="15">
        <v>0</v>
      </c>
      <c r="Q197" s="15" t="s">
        <v>590</v>
      </c>
      <c r="R197" s="15">
        <v>150</v>
      </c>
      <c r="S197" s="16">
        <f t="shared" si="43"/>
        <v>4.775549188156638E-2</v>
      </c>
      <c r="T197" s="15">
        <v>4235</v>
      </c>
      <c r="U197" s="15">
        <v>182</v>
      </c>
      <c r="V197" s="15">
        <v>0</v>
      </c>
      <c r="W197" s="15">
        <v>0</v>
      </c>
      <c r="X197" s="15">
        <v>0</v>
      </c>
      <c r="Y197" s="15">
        <v>0</v>
      </c>
      <c r="Z197" s="15">
        <v>0</v>
      </c>
      <c r="AA197" s="15">
        <v>0</v>
      </c>
      <c r="AB197" s="15">
        <f t="shared" si="44"/>
        <v>4235</v>
      </c>
      <c r="AC197" s="17">
        <f t="shared" si="45"/>
        <v>1.3482967207895575</v>
      </c>
      <c r="AD197" s="18">
        <f t="shared" si="46"/>
        <v>28.233333333333334</v>
      </c>
      <c r="AE197" s="15">
        <f t="shared" si="47"/>
        <v>182</v>
      </c>
      <c r="AF197" s="17">
        <f t="shared" si="48"/>
        <v>5.7943330149633878</v>
      </c>
      <c r="AG197" s="17">
        <f t="shared" si="49"/>
        <v>23.26923076923077</v>
      </c>
      <c r="AH197" s="17">
        <f t="shared" si="50"/>
        <v>11.634615384615385</v>
      </c>
      <c r="AI197" s="15">
        <v>7</v>
      </c>
      <c r="AJ197" s="15"/>
      <c r="AK197" s="17">
        <f t="shared" si="51"/>
        <v>0</v>
      </c>
      <c r="AL197" s="15">
        <v>382</v>
      </c>
      <c r="AM197" s="17">
        <f t="shared" si="52"/>
        <v>12.161731932505571</v>
      </c>
      <c r="AN197" s="15">
        <v>3550</v>
      </c>
      <c r="AO197" s="15">
        <v>7868</v>
      </c>
      <c r="AP197" s="17">
        <f t="shared" si="53"/>
        <v>2.504934734161095</v>
      </c>
      <c r="AQ197" s="17">
        <f t="shared" si="54"/>
        <v>1.8578512396694216</v>
      </c>
      <c r="AR197" s="15">
        <v>2410</v>
      </c>
      <c r="AS197" s="15">
        <v>3</v>
      </c>
      <c r="AT197" s="15">
        <v>0</v>
      </c>
      <c r="AU197" s="15">
        <v>1</v>
      </c>
      <c r="AV197" s="15"/>
      <c r="AW197" s="15">
        <v>1076</v>
      </c>
      <c r="AX197" s="15">
        <v>3083</v>
      </c>
      <c r="AY197" s="17">
        <f t="shared" si="55"/>
        <v>0.98153454313912769</v>
      </c>
      <c r="AZ197" s="15">
        <v>0.34</v>
      </c>
      <c r="BA197" s="17">
        <f t="shared" si="56"/>
        <v>0.21649156319643426</v>
      </c>
      <c r="BB197" s="15">
        <v>28</v>
      </c>
      <c r="BC197" s="19">
        <v>0</v>
      </c>
    </row>
    <row r="198" spans="1:55" x14ac:dyDescent="0.25">
      <c r="A198" s="14" t="s">
        <v>591</v>
      </c>
      <c r="B198" s="15" t="s">
        <v>583</v>
      </c>
      <c r="C198" s="15" t="s">
        <v>57</v>
      </c>
      <c r="D198" s="15">
        <v>13964</v>
      </c>
      <c r="E198" s="15">
        <v>44221</v>
      </c>
      <c r="F198" s="15">
        <v>244400453</v>
      </c>
      <c r="G198" s="15" t="s">
        <v>219</v>
      </c>
      <c r="H198" s="15">
        <v>44810</v>
      </c>
      <c r="I198" s="15" t="s">
        <v>591</v>
      </c>
      <c r="J198" s="15"/>
      <c r="K198" s="15">
        <v>1</v>
      </c>
      <c r="L198" s="15">
        <v>1556</v>
      </c>
      <c r="M198" s="15">
        <v>4</v>
      </c>
      <c r="N198" s="15"/>
      <c r="O198" s="15">
        <v>0</v>
      </c>
      <c r="P198" s="15">
        <v>0</v>
      </c>
      <c r="Q198" s="15" t="s">
        <v>217</v>
      </c>
      <c r="R198" s="15">
        <v>80</v>
      </c>
      <c r="S198" s="16">
        <f t="shared" si="43"/>
        <v>5.1413881748071981E-2</v>
      </c>
      <c r="T198" s="15">
        <v>4036</v>
      </c>
      <c r="U198" s="15">
        <v>36</v>
      </c>
      <c r="V198" s="15">
        <v>0</v>
      </c>
      <c r="W198" s="15">
        <v>0</v>
      </c>
      <c r="X198" s="15">
        <v>0</v>
      </c>
      <c r="Y198" s="15">
        <v>0</v>
      </c>
      <c r="Z198" s="15">
        <v>0</v>
      </c>
      <c r="AA198" s="15">
        <v>0</v>
      </c>
      <c r="AB198" s="15">
        <f t="shared" si="44"/>
        <v>4036</v>
      </c>
      <c r="AC198" s="17">
        <f t="shared" si="45"/>
        <v>2.5938303341902316</v>
      </c>
      <c r="AD198" s="18">
        <f t="shared" si="46"/>
        <v>50.45</v>
      </c>
      <c r="AE198" s="15">
        <f t="shared" si="47"/>
        <v>36</v>
      </c>
      <c r="AF198" s="17">
        <f t="shared" si="48"/>
        <v>2.3136246786632393</v>
      </c>
      <c r="AG198" s="17">
        <f t="shared" si="49"/>
        <v>112.11111111111111</v>
      </c>
      <c r="AH198" s="17">
        <f t="shared" si="50"/>
        <v>56.055555555555557</v>
      </c>
      <c r="AI198" s="15">
        <v>0</v>
      </c>
      <c r="AJ198" s="15"/>
      <c r="AK198" s="17">
        <f t="shared" si="51"/>
        <v>0</v>
      </c>
      <c r="AL198" s="15">
        <v>124</v>
      </c>
      <c r="AM198" s="17">
        <f t="shared" si="52"/>
        <v>7.969151670951157</v>
      </c>
      <c r="AN198" s="15"/>
      <c r="AO198" s="15">
        <v>3142</v>
      </c>
      <c r="AP198" s="17">
        <f t="shared" si="53"/>
        <v>2.019280205655527</v>
      </c>
      <c r="AQ198" s="17">
        <f t="shared" si="54"/>
        <v>0.77849355797819619</v>
      </c>
      <c r="AR198" s="15"/>
      <c r="AS198" s="15"/>
      <c r="AT198" s="15"/>
      <c r="AU198" s="15">
        <v>1</v>
      </c>
      <c r="AV198" s="15"/>
      <c r="AW198" s="15">
        <v>0</v>
      </c>
      <c r="AX198" s="15">
        <v>533</v>
      </c>
      <c r="AY198" s="17">
        <f t="shared" si="55"/>
        <v>0.34254498714652959</v>
      </c>
      <c r="AZ198" s="15">
        <v>0</v>
      </c>
      <c r="BA198" s="17">
        <f t="shared" si="56"/>
        <v>0</v>
      </c>
      <c r="BB198" s="15">
        <v>13</v>
      </c>
      <c r="BC198" s="19">
        <v>0</v>
      </c>
    </row>
    <row r="199" spans="1:55" x14ac:dyDescent="0.25">
      <c r="A199" s="14" t="s">
        <v>592</v>
      </c>
      <c r="B199" s="15" t="s">
        <v>583</v>
      </c>
      <c r="C199" s="15" t="s">
        <v>57</v>
      </c>
      <c r="D199" s="15">
        <v>13560</v>
      </c>
      <c r="E199" s="15">
        <v>44062</v>
      </c>
      <c r="F199" s="15">
        <v>244400453</v>
      </c>
      <c r="G199" s="15" t="s">
        <v>593</v>
      </c>
      <c r="H199" s="15">
        <v>44130</v>
      </c>
      <c r="I199" s="15" t="s">
        <v>592</v>
      </c>
      <c r="J199" s="15"/>
      <c r="K199" s="15">
        <v>1</v>
      </c>
      <c r="L199" s="15">
        <v>1781</v>
      </c>
      <c r="M199" s="15">
        <v>4</v>
      </c>
      <c r="N199" s="15">
        <v>12</v>
      </c>
      <c r="O199" s="15">
        <v>1</v>
      </c>
      <c r="P199" s="15">
        <v>0</v>
      </c>
      <c r="Q199" s="15" t="s">
        <v>594</v>
      </c>
      <c r="R199" s="15">
        <v>80</v>
      </c>
      <c r="S199" s="16">
        <f t="shared" si="43"/>
        <v>4.4918585064570464E-2</v>
      </c>
      <c r="T199" s="15">
        <v>3036</v>
      </c>
      <c r="U199" s="15">
        <v>232</v>
      </c>
      <c r="V199" s="15">
        <v>0</v>
      </c>
      <c r="W199" s="15">
        <v>0</v>
      </c>
      <c r="X199" s="15">
        <v>0</v>
      </c>
      <c r="Y199" s="15">
        <v>0</v>
      </c>
      <c r="Z199" s="15">
        <v>0</v>
      </c>
      <c r="AA199" s="15">
        <v>0</v>
      </c>
      <c r="AB199" s="15">
        <f t="shared" si="44"/>
        <v>3036</v>
      </c>
      <c r="AC199" s="17">
        <f t="shared" si="45"/>
        <v>1.7046603032004493</v>
      </c>
      <c r="AD199" s="18">
        <f t="shared" si="46"/>
        <v>37.950000000000003</v>
      </c>
      <c r="AE199" s="15">
        <f t="shared" si="47"/>
        <v>232</v>
      </c>
      <c r="AF199" s="17">
        <f t="shared" si="48"/>
        <v>13.026389668725436</v>
      </c>
      <c r="AG199" s="17">
        <f t="shared" si="49"/>
        <v>13.086206896551724</v>
      </c>
      <c r="AH199" s="17">
        <f t="shared" si="50"/>
        <v>6.5431034482758621</v>
      </c>
      <c r="AI199" s="15">
        <v>56</v>
      </c>
      <c r="AJ199" s="15"/>
      <c r="AK199" s="17">
        <f t="shared" si="51"/>
        <v>0</v>
      </c>
      <c r="AL199" s="15">
        <v>106</v>
      </c>
      <c r="AM199" s="17">
        <f t="shared" si="52"/>
        <v>5.9517125210555868</v>
      </c>
      <c r="AN199" s="15">
        <v>1664</v>
      </c>
      <c r="AO199" s="15">
        <v>4275</v>
      </c>
      <c r="AP199" s="17">
        <f t="shared" si="53"/>
        <v>2.4003368893879844</v>
      </c>
      <c r="AQ199" s="17">
        <f t="shared" si="54"/>
        <v>1.4081027667984189</v>
      </c>
      <c r="AR199" s="15"/>
      <c r="AS199" s="15"/>
      <c r="AT199" s="15"/>
      <c r="AU199" s="15">
        <v>1</v>
      </c>
      <c r="AV199" s="15"/>
      <c r="AW199" s="15">
        <v>379</v>
      </c>
      <c r="AX199" s="15">
        <v>1129</v>
      </c>
      <c r="AY199" s="17">
        <f t="shared" si="55"/>
        <v>0.63391353172375076</v>
      </c>
      <c r="AZ199" s="15">
        <v>0</v>
      </c>
      <c r="BA199" s="17">
        <f t="shared" si="56"/>
        <v>0</v>
      </c>
      <c r="BB199" s="15">
        <v>12</v>
      </c>
      <c r="BC199" s="19">
        <v>0</v>
      </c>
    </row>
    <row r="200" spans="1:55" x14ac:dyDescent="0.25">
      <c r="A200" s="14" t="s">
        <v>595</v>
      </c>
      <c r="B200" s="15" t="s">
        <v>596</v>
      </c>
      <c r="C200" s="15" t="s">
        <v>57</v>
      </c>
      <c r="D200" s="15">
        <v>1855</v>
      </c>
      <c r="E200" s="15">
        <v>44029</v>
      </c>
      <c r="F200" s="15">
        <v>200067866</v>
      </c>
      <c r="G200" s="15" t="s">
        <v>597</v>
      </c>
      <c r="H200" s="15">
        <v>44450</v>
      </c>
      <c r="I200" s="15" t="s">
        <v>595</v>
      </c>
      <c r="J200" s="15" t="s">
        <v>598</v>
      </c>
      <c r="K200" s="15">
        <v>1</v>
      </c>
      <c r="L200" s="15">
        <v>6713</v>
      </c>
      <c r="M200" s="15">
        <v>15.5</v>
      </c>
      <c r="N200" s="15"/>
      <c r="O200" s="15">
        <v>3</v>
      </c>
      <c r="P200" s="15">
        <v>1</v>
      </c>
      <c r="Q200" s="15" t="s">
        <v>599</v>
      </c>
      <c r="R200" s="15">
        <v>390</v>
      </c>
      <c r="S200" s="16">
        <f t="shared" si="43"/>
        <v>5.8096231193207212E-2</v>
      </c>
      <c r="T200" s="15">
        <v>51261</v>
      </c>
      <c r="U200" s="15">
        <v>2454</v>
      </c>
      <c r="V200" s="15">
        <v>205</v>
      </c>
      <c r="W200" s="15">
        <v>22</v>
      </c>
      <c r="X200" s="15">
        <v>0</v>
      </c>
      <c r="Y200" s="15">
        <v>0</v>
      </c>
      <c r="Z200" s="15">
        <v>7</v>
      </c>
      <c r="AA200" s="15">
        <v>3</v>
      </c>
      <c r="AB200" s="15">
        <f t="shared" si="44"/>
        <v>51473</v>
      </c>
      <c r="AC200" s="17">
        <f t="shared" si="45"/>
        <v>7.6676597646357809</v>
      </c>
      <c r="AD200" s="18">
        <f t="shared" si="46"/>
        <v>131.98205128205129</v>
      </c>
      <c r="AE200" s="15">
        <f t="shared" si="47"/>
        <v>2479</v>
      </c>
      <c r="AF200" s="17">
        <f t="shared" si="48"/>
        <v>36.928347981528375</v>
      </c>
      <c r="AG200" s="17">
        <f t="shared" si="49"/>
        <v>20.763614360629287</v>
      </c>
      <c r="AH200" s="17">
        <f t="shared" si="50"/>
        <v>10.381807180314643</v>
      </c>
      <c r="AI200" s="15">
        <v>58</v>
      </c>
      <c r="AJ200" s="15">
        <v>1228</v>
      </c>
      <c r="AK200" s="17">
        <f t="shared" si="51"/>
        <v>18.292864591091913</v>
      </c>
      <c r="AL200" s="15">
        <v>1108</v>
      </c>
      <c r="AM200" s="17">
        <f t="shared" si="52"/>
        <v>16.505288246685534</v>
      </c>
      <c r="AN200" s="15">
        <v>15902</v>
      </c>
      <c r="AO200" s="15">
        <v>37405</v>
      </c>
      <c r="AP200" s="17">
        <f t="shared" si="53"/>
        <v>5.5720244302100399</v>
      </c>
      <c r="AQ200" s="17">
        <f t="shared" si="54"/>
        <v>0.72669166359062032</v>
      </c>
      <c r="AR200" s="15">
        <v>1221</v>
      </c>
      <c r="AS200" s="15"/>
      <c r="AT200" s="15"/>
      <c r="AU200" s="15">
        <v>1</v>
      </c>
      <c r="AV200" s="15" t="s">
        <v>600</v>
      </c>
      <c r="AW200" s="15">
        <v>4500</v>
      </c>
      <c r="AX200" s="15">
        <v>19313</v>
      </c>
      <c r="AY200" s="17">
        <f t="shared" si="55"/>
        <v>2.8769551616266944</v>
      </c>
      <c r="AZ200" s="15">
        <v>3</v>
      </c>
      <c r="BA200" s="17">
        <f t="shared" si="56"/>
        <v>0.89378817220318785</v>
      </c>
      <c r="BB200" s="15">
        <v>36</v>
      </c>
      <c r="BC200" s="19"/>
    </row>
    <row r="201" spans="1:55" x14ac:dyDescent="0.25">
      <c r="A201" s="14" t="s">
        <v>601</v>
      </c>
      <c r="B201" s="15" t="s">
        <v>596</v>
      </c>
      <c r="C201" s="15" t="s">
        <v>57</v>
      </c>
      <c r="D201" s="15">
        <v>4734</v>
      </c>
      <c r="E201" s="15">
        <v>44016</v>
      </c>
      <c r="F201" s="15">
        <v>200067866</v>
      </c>
      <c r="G201" s="15" t="s">
        <v>602</v>
      </c>
      <c r="H201" s="15">
        <v>44430</v>
      </c>
      <c r="I201" s="15" t="s">
        <v>601</v>
      </c>
      <c r="J201" s="15" t="s">
        <v>603</v>
      </c>
      <c r="K201" s="15">
        <v>1</v>
      </c>
      <c r="L201" s="15">
        <v>1040</v>
      </c>
      <c r="M201" s="15">
        <v>7</v>
      </c>
      <c r="N201" s="15"/>
      <c r="O201" s="15">
        <v>0</v>
      </c>
      <c r="P201" s="15">
        <v>1</v>
      </c>
      <c r="Q201" s="15" t="s">
        <v>604</v>
      </c>
      <c r="R201" s="15">
        <v>120</v>
      </c>
      <c r="S201" s="16">
        <f t="shared" si="43"/>
        <v>0.11538461538461539</v>
      </c>
      <c r="T201" s="15">
        <v>2475</v>
      </c>
      <c r="U201" s="15">
        <v>239</v>
      </c>
      <c r="V201" s="15"/>
      <c r="W201" s="15"/>
      <c r="X201" s="15">
        <v>94</v>
      </c>
      <c r="Y201" s="15">
        <v>5</v>
      </c>
      <c r="Z201" s="15">
        <v>0</v>
      </c>
      <c r="AA201" s="15">
        <v>0</v>
      </c>
      <c r="AB201" s="15">
        <f t="shared" si="44"/>
        <v>2569</v>
      </c>
      <c r="AC201" s="17">
        <f t="shared" si="45"/>
        <v>2.4701923076923076</v>
      </c>
      <c r="AD201" s="18">
        <f t="shared" si="46"/>
        <v>21.408333333333335</v>
      </c>
      <c r="AE201" s="15">
        <f t="shared" si="47"/>
        <v>244</v>
      </c>
      <c r="AF201" s="17">
        <f t="shared" si="48"/>
        <v>23.46153846153846</v>
      </c>
      <c r="AG201" s="17">
        <f t="shared" si="49"/>
        <v>10.528688524590164</v>
      </c>
      <c r="AH201" s="17">
        <f t="shared" si="50"/>
        <v>5.264344262295082</v>
      </c>
      <c r="AI201" s="15">
        <v>2</v>
      </c>
      <c r="AJ201" s="15"/>
      <c r="AK201" s="17">
        <f t="shared" si="51"/>
        <v>0</v>
      </c>
      <c r="AL201" s="15">
        <v>175</v>
      </c>
      <c r="AM201" s="17">
        <f t="shared" si="52"/>
        <v>16.826923076923077</v>
      </c>
      <c r="AN201" s="15"/>
      <c r="AO201" s="15">
        <v>6504</v>
      </c>
      <c r="AP201" s="17">
        <f t="shared" si="53"/>
        <v>6.2538461538461538</v>
      </c>
      <c r="AQ201" s="17">
        <f t="shared" si="54"/>
        <v>2.5317244063838071</v>
      </c>
      <c r="AR201" s="15">
        <v>1182</v>
      </c>
      <c r="AS201" s="15"/>
      <c r="AT201" s="15">
        <v>1</v>
      </c>
      <c r="AU201" s="15">
        <v>0</v>
      </c>
      <c r="AV201" s="15"/>
      <c r="AW201" s="36">
        <v>413.14216511300049</v>
      </c>
      <c r="AX201" s="36">
        <v>2763.7977073499665</v>
      </c>
      <c r="AY201" s="17">
        <f t="shared" si="55"/>
        <v>2.6574977955288137</v>
      </c>
      <c r="AZ201" s="15">
        <v>0</v>
      </c>
      <c r="BA201" s="17">
        <f t="shared" si="56"/>
        <v>0</v>
      </c>
      <c r="BB201" s="15">
        <v>13</v>
      </c>
      <c r="BC201" s="19">
        <v>0</v>
      </c>
    </row>
    <row r="202" spans="1:55" x14ac:dyDescent="0.25">
      <c r="A202" s="14" t="s">
        <v>605</v>
      </c>
      <c r="B202" s="15" t="s">
        <v>596</v>
      </c>
      <c r="C202" s="15" t="s">
        <v>57</v>
      </c>
      <c r="D202" s="15">
        <v>4735</v>
      </c>
      <c r="E202" s="15">
        <v>44032</v>
      </c>
      <c r="F202" s="15">
        <v>200067866</v>
      </c>
      <c r="G202" s="15" t="s">
        <v>606</v>
      </c>
      <c r="H202" s="15">
        <v>44330</v>
      </c>
      <c r="I202" s="15" t="s">
        <v>605</v>
      </c>
      <c r="J202" s="15" t="s">
        <v>603</v>
      </c>
      <c r="K202" s="15">
        <v>1</v>
      </c>
      <c r="L202" s="15">
        <v>3265</v>
      </c>
      <c r="M202" s="15">
        <v>9</v>
      </c>
      <c r="N202" s="15"/>
      <c r="O202" s="15">
        <v>0</v>
      </c>
      <c r="P202" s="15">
        <v>0</v>
      </c>
      <c r="Q202" s="15" t="s">
        <v>604</v>
      </c>
      <c r="R202" s="15">
        <v>130</v>
      </c>
      <c r="S202" s="16">
        <f t="shared" si="43"/>
        <v>3.9816232771822356E-2</v>
      </c>
      <c r="T202" s="15">
        <v>4594</v>
      </c>
      <c r="U202" s="15">
        <v>511</v>
      </c>
      <c r="V202" s="15"/>
      <c r="W202" s="15"/>
      <c r="X202" s="15">
        <v>233</v>
      </c>
      <c r="Y202" s="15">
        <v>21</v>
      </c>
      <c r="Z202" s="15">
        <v>0</v>
      </c>
      <c r="AA202" s="15">
        <v>0</v>
      </c>
      <c r="AB202" s="15">
        <f t="shared" si="44"/>
        <v>4827</v>
      </c>
      <c r="AC202" s="17">
        <f t="shared" si="45"/>
        <v>1.4784073506891271</v>
      </c>
      <c r="AD202" s="18">
        <f t="shared" si="46"/>
        <v>37.130769230769232</v>
      </c>
      <c r="AE202" s="15">
        <f t="shared" si="47"/>
        <v>532</v>
      </c>
      <c r="AF202" s="17">
        <f t="shared" si="48"/>
        <v>16.294027565084228</v>
      </c>
      <c r="AG202" s="17">
        <f t="shared" si="49"/>
        <v>9.0733082706766925</v>
      </c>
      <c r="AH202" s="17">
        <f t="shared" si="50"/>
        <v>4.5366541353383463</v>
      </c>
      <c r="AI202" s="15">
        <v>7</v>
      </c>
      <c r="AJ202" s="15"/>
      <c r="AK202" s="17">
        <f t="shared" si="51"/>
        <v>0</v>
      </c>
      <c r="AL202" s="15">
        <v>429</v>
      </c>
      <c r="AM202" s="17">
        <f t="shared" si="52"/>
        <v>13.139356814701378</v>
      </c>
      <c r="AN202" s="15"/>
      <c r="AO202" s="15">
        <v>11047</v>
      </c>
      <c r="AP202" s="17">
        <f t="shared" si="53"/>
        <v>3.3834609494640122</v>
      </c>
      <c r="AQ202" s="17">
        <f t="shared" si="54"/>
        <v>2.2885850424694425</v>
      </c>
      <c r="AR202" s="15">
        <v>472</v>
      </c>
      <c r="AS202" s="15"/>
      <c r="AT202" s="15">
        <v>23</v>
      </c>
      <c r="AU202" s="15">
        <v>0</v>
      </c>
      <c r="AV202" s="15"/>
      <c r="AW202" s="36">
        <v>701.71917250973502</v>
      </c>
      <c r="AX202" s="36">
        <v>6025.9851652056641</v>
      </c>
      <c r="AY202" s="17">
        <f t="shared" si="55"/>
        <v>1.8456309847490548</v>
      </c>
      <c r="AZ202" s="15">
        <v>0</v>
      </c>
      <c r="BA202" s="17">
        <f t="shared" si="56"/>
        <v>0</v>
      </c>
      <c r="BB202" s="15">
        <v>13</v>
      </c>
      <c r="BC202" s="19">
        <v>0</v>
      </c>
    </row>
    <row r="203" spans="1:55" x14ac:dyDescent="0.25">
      <c r="A203" s="14" t="s">
        <v>607</v>
      </c>
      <c r="B203" s="15" t="s">
        <v>596</v>
      </c>
      <c r="C203" s="15" t="s">
        <v>57</v>
      </c>
      <c r="D203" s="15">
        <v>4738</v>
      </c>
      <c r="E203" s="15">
        <v>44140</v>
      </c>
      <c r="F203" s="15">
        <v>200067866</v>
      </c>
      <c r="G203" s="15" t="s">
        <v>608</v>
      </c>
      <c r="H203" s="15">
        <v>44330</v>
      </c>
      <c r="I203" s="15" t="s">
        <v>607</v>
      </c>
      <c r="J203" s="15" t="s">
        <v>603</v>
      </c>
      <c r="K203" s="15">
        <v>1</v>
      </c>
      <c r="L203" s="15">
        <v>1525</v>
      </c>
      <c r="M203" s="15">
        <v>7</v>
      </c>
      <c r="N203" s="15"/>
      <c r="O203" s="15">
        <v>1</v>
      </c>
      <c r="P203" s="15">
        <v>1</v>
      </c>
      <c r="Q203" s="15" t="s">
        <v>604</v>
      </c>
      <c r="R203" s="15">
        <v>146</v>
      </c>
      <c r="S203" s="16">
        <f t="shared" si="43"/>
        <v>9.5737704918032782E-2</v>
      </c>
      <c r="T203" s="15">
        <v>3100</v>
      </c>
      <c r="U203" s="15">
        <v>295</v>
      </c>
      <c r="V203" s="15"/>
      <c r="W203" s="15"/>
      <c r="X203" s="15">
        <v>183</v>
      </c>
      <c r="Y203" s="15">
        <v>12</v>
      </c>
      <c r="Z203" s="15">
        <v>0</v>
      </c>
      <c r="AA203" s="15">
        <v>0</v>
      </c>
      <c r="AB203" s="15">
        <f t="shared" si="44"/>
        <v>3283</v>
      </c>
      <c r="AC203" s="17">
        <f t="shared" si="45"/>
        <v>2.1527868852459018</v>
      </c>
      <c r="AD203" s="18">
        <f t="shared" si="46"/>
        <v>22.486301369863014</v>
      </c>
      <c r="AE203" s="15">
        <f t="shared" si="47"/>
        <v>307</v>
      </c>
      <c r="AF203" s="17">
        <f t="shared" si="48"/>
        <v>20.131147540983605</v>
      </c>
      <c r="AG203" s="17">
        <f t="shared" si="49"/>
        <v>10.693811074918568</v>
      </c>
      <c r="AH203" s="17">
        <f t="shared" si="50"/>
        <v>5.3469055374592838</v>
      </c>
      <c r="AI203" s="15">
        <v>8</v>
      </c>
      <c r="AJ203" s="15"/>
      <c r="AK203" s="17">
        <f t="shared" si="51"/>
        <v>0</v>
      </c>
      <c r="AL203" s="15">
        <v>207</v>
      </c>
      <c r="AM203" s="17">
        <f t="shared" si="52"/>
        <v>13.573770491803279</v>
      </c>
      <c r="AN203" s="15"/>
      <c r="AO203" s="15">
        <v>5027</v>
      </c>
      <c r="AP203" s="17">
        <f t="shared" si="53"/>
        <v>3.2963934426229509</v>
      </c>
      <c r="AQ203" s="17">
        <f t="shared" si="54"/>
        <v>1.5312214438014011</v>
      </c>
      <c r="AR203" s="15">
        <v>527</v>
      </c>
      <c r="AS203" s="15"/>
      <c r="AT203" s="15">
        <v>25</v>
      </c>
      <c r="AU203" s="15">
        <v>0</v>
      </c>
      <c r="AV203" s="15"/>
      <c r="AW203" s="36">
        <v>319.32128905643503</v>
      </c>
      <c r="AX203" s="36">
        <v>3477.4012137559002</v>
      </c>
      <c r="AY203" s="17">
        <f t="shared" si="55"/>
        <v>2.2802630909874755</v>
      </c>
      <c r="AZ203" s="15">
        <v>0</v>
      </c>
      <c r="BA203" s="17">
        <f t="shared" si="56"/>
        <v>0</v>
      </c>
      <c r="BB203" s="15">
        <v>17</v>
      </c>
      <c r="BC203" s="19">
        <v>0</v>
      </c>
    </row>
    <row r="204" spans="1:55" x14ac:dyDescent="0.25">
      <c r="A204" s="14" t="s">
        <v>609</v>
      </c>
      <c r="B204" s="15" t="s">
        <v>596</v>
      </c>
      <c r="C204" s="15" t="s">
        <v>57</v>
      </c>
      <c r="D204" s="15">
        <v>14134</v>
      </c>
      <c r="E204" s="15">
        <v>44141</v>
      </c>
      <c r="F204" s="15">
        <v>200067866</v>
      </c>
      <c r="G204" s="15" t="s">
        <v>219</v>
      </c>
      <c r="H204" s="15">
        <v>44430</v>
      </c>
      <c r="I204" s="15" t="s">
        <v>609</v>
      </c>
      <c r="J204" s="15" t="s">
        <v>610</v>
      </c>
      <c r="K204" s="15">
        <v>1</v>
      </c>
      <c r="L204" s="15">
        <v>1284</v>
      </c>
      <c r="M204" s="15">
        <v>4.5</v>
      </c>
      <c r="N204" s="15">
        <v>10</v>
      </c>
      <c r="O204" s="15">
        <v>1</v>
      </c>
      <c r="P204" s="15">
        <v>0</v>
      </c>
      <c r="Q204" s="15" t="s">
        <v>611</v>
      </c>
      <c r="R204" s="15">
        <v>50</v>
      </c>
      <c r="S204" s="16">
        <f t="shared" si="43"/>
        <v>3.8940809968847349E-2</v>
      </c>
      <c r="T204" s="15">
        <v>3294</v>
      </c>
      <c r="U204" s="15">
        <v>910</v>
      </c>
      <c r="V204" s="15">
        <v>10</v>
      </c>
      <c r="W204" s="15">
        <v>7</v>
      </c>
      <c r="X204" s="15">
        <v>2</v>
      </c>
      <c r="Y204" s="15">
        <v>1</v>
      </c>
      <c r="Z204" s="15">
        <v>0</v>
      </c>
      <c r="AA204" s="15">
        <v>0</v>
      </c>
      <c r="AB204" s="15">
        <f t="shared" si="44"/>
        <v>3306</v>
      </c>
      <c r="AC204" s="17">
        <f t="shared" si="45"/>
        <v>2.5747663551401869</v>
      </c>
      <c r="AD204" s="18">
        <f t="shared" si="46"/>
        <v>66.12</v>
      </c>
      <c r="AE204" s="15">
        <f t="shared" si="47"/>
        <v>918</v>
      </c>
      <c r="AF204" s="17">
        <f t="shared" si="48"/>
        <v>71.495327102803742</v>
      </c>
      <c r="AG204" s="17">
        <f t="shared" si="49"/>
        <v>3.6013071895424837</v>
      </c>
      <c r="AH204" s="17">
        <f t="shared" si="50"/>
        <v>1.8006535947712419</v>
      </c>
      <c r="AI204" s="15">
        <v>11</v>
      </c>
      <c r="AJ204" s="15"/>
      <c r="AK204" s="17">
        <f t="shared" si="51"/>
        <v>0</v>
      </c>
      <c r="AL204" s="15">
        <v>120</v>
      </c>
      <c r="AM204" s="17">
        <f t="shared" si="52"/>
        <v>9.3457943925233646</v>
      </c>
      <c r="AN204" s="15">
        <v>960</v>
      </c>
      <c r="AO204" s="15">
        <v>2119</v>
      </c>
      <c r="AP204" s="17">
        <f t="shared" si="53"/>
        <v>1.6503115264797508</v>
      </c>
      <c r="AQ204" s="17">
        <f t="shared" si="54"/>
        <v>0.64095583787053845</v>
      </c>
      <c r="AR204" s="15">
        <v>686</v>
      </c>
      <c r="AS204" s="15">
        <v>0</v>
      </c>
      <c r="AT204" s="15">
        <v>0</v>
      </c>
      <c r="AU204" s="15">
        <v>0</v>
      </c>
      <c r="AV204" s="15"/>
      <c r="AW204" s="15">
        <v>29</v>
      </c>
      <c r="AX204" s="15">
        <v>2192</v>
      </c>
      <c r="AY204" s="17">
        <f t="shared" si="55"/>
        <v>1.7071651090342679</v>
      </c>
      <c r="AZ204" s="15">
        <v>0</v>
      </c>
      <c r="BA204" s="17">
        <f t="shared" si="56"/>
        <v>0</v>
      </c>
      <c r="BB204" s="15">
        <v>12</v>
      </c>
      <c r="BC204" s="19">
        <v>1</v>
      </c>
    </row>
    <row r="205" spans="1:55" x14ac:dyDescent="0.25">
      <c r="A205" s="14" t="s">
        <v>612</v>
      </c>
      <c r="B205" s="15" t="s">
        <v>596</v>
      </c>
      <c r="C205" s="15" t="s">
        <v>57</v>
      </c>
      <c r="D205" s="15">
        <v>13561</v>
      </c>
      <c r="E205" s="15">
        <v>44079</v>
      </c>
      <c r="F205" s="15">
        <v>200067866</v>
      </c>
      <c r="G205" s="15" t="s">
        <v>613</v>
      </c>
      <c r="H205" s="15">
        <v>44430</v>
      </c>
      <c r="I205" s="15" t="s">
        <v>612</v>
      </c>
      <c r="J205" s="15" t="s">
        <v>558</v>
      </c>
      <c r="K205" s="15">
        <v>1</v>
      </c>
      <c r="L205" s="15">
        <v>2977</v>
      </c>
      <c r="M205" s="15">
        <v>14</v>
      </c>
      <c r="N205" s="15">
        <v>40</v>
      </c>
      <c r="O205" s="15">
        <v>2</v>
      </c>
      <c r="P205" s="15">
        <v>1</v>
      </c>
      <c r="Q205" s="15" t="s">
        <v>614</v>
      </c>
      <c r="R205" s="15">
        <v>313</v>
      </c>
      <c r="S205" s="16">
        <f t="shared" si="43"/>
        <v>0.10513940208263352</v>
      </c>
      <c r="T205" s="15">
        <v>9419</v>
      </c>
      <c r="U205" s="15">
        <v>1469</v>
      </c>
      <c r="V205" s="15">
        <v>122</v>
      </c>
      <c r="W205" s="15">
        <v>4</v>
      </c>
      <c r="X205" s="15">
        <v>647</v>
      </c>
      <c r="Y205" s="15">
        <v>81</v>
      </c>
      <c r="Z205" s="15"/>
      <c r="AA205" s="15"/>
      <c r="AB205" s="15">
        <f t="shared" si="44"/>
        <v>10188</v>
      </c>
      <c r="AC205" s="17">
        <f t="shared" si="45"/>
        <v>3.4222371514947936</v>
      </c>
      <c r="AD205" s="18">
        <f t="shared" si="46"/>
        <v>32.549520766773163</v>
      </c>
      <c r="AE205" s="15">
        <f t="shared" si="47"/>
        <v>1554</v>
      </c>
      <c r="AF205" s="17">
        <f t="shared" si="48"/>
        <v>52.200201545179709</v>
      </c>
      <c r="AG205" s="17">
        <f t="shared" si="49"/>
        <v>6.5559845559845558</v>
      </c>
      <c r="AH205" s="17">
        <f t="shared" si="50"/>
        <v>3.2779922779922779</v>
      </c>
      <c r="AI205" s="15">
        <v>37</v>
      </c>
      <c r="AJ205" s="15">
        <v>1026</v>
      </c>
      <c r="AK205" s="17">
        <f t="shared" si="51"/>
        <v>34.464225730601278</v>
      </c>
      <c r="AL205" s="15">
        <v>727</v>
      </c>
      <c r="AM205" s="17">
        <f t="shared" si="52"/>
        <v>24.420557608330533</v>
      </c>
      <c r="AN205" s="15"/>
      <c r="AO205" s="15">
        <v>24579</v>
      </c>
      <c r="AP205" s="17">
        <f t="shared" si="53"/>
        <v>8.256298286865972</v>
      </c>
      <c r="AQ205" s="17">
        <f t="shared" si="54"/>
        <v>2.4125441696113072</v>
      </c>
      <c r="AR205" s="15">
        <v>3026</v>
      </c>
      <c r="AS205" s="15"/>
      <c r="AT205" s="15">
        <v>443</v>
      </c>
      <c r="AU205" s="15">
        <v>1</v>
      </c>
      <c r="AV205" s="15" t="s">
        <v>65</v>
      </c>
      <c r="AW205" s="15">
        <v>3000</v>
      </c>
      <c r="AX205" s="15">
        <v>15366</v>
      </c>
      <c r="AY205" s="17">
        <f t="shared" si="55"/>
        <v>5.1615720524017465</v>
      </c>
      <c r="AZ205" s="15">
        <v>1.7</v>
      </c>
      <c r="BA205" s="17">
        <f t="shared" si="56"/>
        <v>1.1420893516963386</v>
      </c>
      <c r="BB205" s="15">
        <v>32</v>
      </c>
      <c r="BC205" s="19"/>
    </row>
    <row r="206" spans="1:55" ht="20.45" customHeight="1" x14ac:dyDescent="0.25">
      <c r="A206" s="14" t="s">
        <v>615</v>
      </c>
      <c r="B206" s="15" t="s">
        <v>596</v>
      </c>
      <c r="C206" s="15" t="s">
        <v>57</v>
      </c>
      <c r="D206" s="15">
        <v>4666</v>
      </c>
      <c r="E206" s="15">
        <v>44084</v>
      </c>
      <c r="F206" s="15">
        <v>200067866</v>
      </c>
      <c r="G206" s="15" t="s">
        <v>616</v>
      </c>
      <c r="H206" s="15">
        <v>44430</v>
      </c>
      <c r="I206" s="15" t="s">
        <v>615</v>
      </c>
      <c r="J206" s="15" t="s">
        <v>617</v>
      </c>
      <c r="K206" s="15">
        <v>1</v>
      </c>
      <c r="L206" s="15">
        <v>8126</v>
      </c>
      <c r="M206" s="15">
        <v>17.5</v>
      </c>
      <c r="N206" s="15">
        <v>54</v>
      </c>
      <c r="O206" s="15">
        <v>5</v>
      </c>
      <c r="P206" s="15">
        <v>1</v>
      </c>
      <c r="Q206" s="15" t="s">
        <v>618</v>
      </c>
      <c r="R206" s="15">
        <v>594</v>
      </c>
      <c r="S206" s="16">
        <f t="shared" si="43"/>
        <v>7.3098695545163669E-2</v>
      </c>
      <c r="T206" s="15">
        <v>16749</v>
      </c>
      <c r="U206" s="15">
        <v>1250</v>
      </c>
      <c r="V206" s="15"/>
      <c r="W206" s="15"/>
      <c r="X206" s="15">
        <v>399</v>
      </c>
      <c r="Y206" s="15">
        <v>18</v>
      </c>
      <c r="Z206" s="15">
        <v>68</v>
      </c>
      <c r="AA206" s="15">
        <v>68</v>
      </c>
      <c r="AB206" s="15">
        <f t="shared" si="44"/>
        <v>17216</v>
      </c>
      <c r="AC206" s="17">
        <f t="shared" si="45"/>
        <v>2.1186315530396258</v>
      </c>
      <c r="AD206" s="18">
        <f t="shared" si="46"/>
        <v>28.983164983164983</v>
      </c>
      <c r="AE206" s="15">
        <f t="shared" si="47"/>
        <v>1336</v>
      </c>
      <c r="AF206" s="17">
        <f t="shared" si="48"/>
        <v>16.441053408811221</v>
      </c>
      <c r="AG206" s="17">
        <f t="shared" si="49"/>
        <v>12.886227544910179</v>
      </c>
      <c r="AH206" s="17">
        <f t="shared" si="50"/>
        <v>6.4431137724550895</v>
      </c>
      <c r="AI206" s="15">
        <v>51</v>
      </c>
      <c r="AJ206" s="15">
        <v>2983</v>
      </c>
      <c r="AK206" s="17">
        <f t="shared" si="51"/>
        <v>36.709328082697517</v>
      </c>
      <c r="AL206" s="15">
        <v>1983</v>
      </c>
      <c r="AM206" s="17">
        <f t="shared" si="52"/>
        <v>24.403150381491511</v>
      </c>
      <c r="AN206" s="15">
        <v>3283</v>
      </c>
      <c r="AO206" s="15">
        <v>16164</v>
      </c>
      <c r="AP206" s="17">
        <f t="shared" si="53"/>
        <v>1.9891705636229386</v>
      </c>
      <c r="AQ206" s="17">
        <f t="shared" si="54"/>
        <v>0.93889405204460963</v>
      </c>
      <c r="AR206" s="15"/>
      <c r="AS206" s="15"/>
      <c r="AT206" s="15"/>
      <c r="AU206" s="15">
        <v>0</v>
      </c>
      <c r="AV206" s="15"/>
      <c r="AW206" s="15">
        <v>2500</v>
      </c>
      <c r="AX206" s="15">
        <v>19400</v>
      </c>
      <c r="AY206" s="17">
        <f t="shared" si="55"/>
        <v>2.3873984740339651</v>
      </c>
      <c r="AZ206" s="15">
        <v>3.4</v>
      </c>
      <c r="BA206" s="17">
        <f t="shared" si="56"/>
        <v>0.83682008368200833</v>
      </c>
      <c r="BB206" s="15">
        <v>38</v>
      </c>
      <c r="BC206" s="19"/>
    </row>
    <row r="207" spans="1:55" x14ac:dyDescent="0.25">
      <c r="A207" s="14" t="s">
        <v>619</v>
      </c>
      <c r="B207" s="15" t="s">
        <v>596</v>
      </c>
      <c r="C207" s="15" t="s">
        <v>57</v>
      </c>
      <c r="D207" s="15">
        <v>4737</v>
      </c>
      <c r="E207" s="15">
        <v>44117</v>
      </c>
      <c r="F207" s="15">
        <v>200067866</v>
      </c>
      <c r="G207" s="15" t="s">
        <v>620</v>
      </c>
      <c r="H207" s="15">
        <v>44330</v>
      </c>
      <c r="I207" s="15" t="s">
        <v>619</v>
      </c>
      <c r="J207" s="15" t="s">
        <v>621</v>
      </c>
      <c r="K207" s="15">
        <v>1</v>
      </c>
      <c r="L207" s="15">
        <v>3236</v>
      </c>
      <c r="M207" s="15">
        <v>10</v>
      </c>
      <c r="N207" s="15"/>
      <c r="O207" s="15">
        <v>1</v>
      </c>
      <c r="P207" s="15">
        <v>0</v>
      </c>
      <c r="Q207" s="15" t="s">
        <v>604</v>
      </c>
      <c r="R207" s="15">
        <v>180</v>
      </c>
      <c r="S207" s="16">
        <f t="shared" si="43"/>
        <v>5.5624227441285541E-2</v>
      </c>
      <c r="T207" s="15">
        <v>5741</v>
      </c>
      <c r="U207" s="15">
        <v>499</v>
      </c>
      <c r="V207" s="15"/>
      <c r="W207" s="15"/>
      <c r="X207" s="15">
        <v>319</v>
      </c>
      <c r="Y207" s="15">
        <v>22</v>
      </c>
      <c r="Z207" s="15">
        <v>0</v>
      </c>
      <c r="AA207" s="15">
        <v>0</v>
      </c>
      <c r="AB207" s="15">
        <f t="shared" si="44"/>
        <v>6060</v>
      </c>
      <c r="AC207" s="17">
        <f t="shared" si="45"/>
        <v>1.872682323856613</v>
      </c>
      <c r="AD207" s="18">
        <f t="shared" si="46"/>
        <v>33.666666666666664</v>
      </c>
      <c r="AE207" s="15">
        <f t="shared" si="47"/>
        <v>521</v>
      </c>
      <c r="AF207" s="17">
        <f t="shared" si="48"/>
        <v>16.100123609394313</v>
      </c>
      <c r="AG207" s="17">
        <f t="shared" si="49"/>
        <v>11.63147792706334</v>
      </c>
      <c r="AH207" s="17">
        <f t="shared" si="50"/>
        <v>5.8157389635316701</v>
      </c>
      <c r="AI207" s="15">
        <v>9</v>
      </c>
      <c r="AJ207" s="15"/>
      <c r="AK207" s="17">
        <f t="shared" si="51"/>
        <v>0</v>
      </c>
      <c r="AL207" s="15">
        <v>629</v>
      </c>
      <c r="AM207" s="17">
        <f t="shared" si="52"/>
        <v>19.437577255871446</v>
      </c>
      <c r="AN207" s="15"/>
      <c r="AO207" s="15">
        <v>19365</v>
      </c>
      <c r="AP207" s="17">
        <f t="shared" si="53"/>
        <v>5.9842398022249688</v>
      </c>
      <c r="AQ207" s="17">
        <f t="shared" si="54"/>
        <v>3.1955445544554455</v>
      </c>
      <c r="AR207" s="15">
        <v>1110</v>
      </c>
      <c r="AS207" s="15"/>
      <c r="AT207" s="15">
        <v>102</v>
      </c>
      <c r="AU207" s="15">
        <v>0</v>
      </c>
      <c r="AV207" s="15"/>
      <c r="AW207" s="36">
        <v>1230.0888726035139</v>
      </c>
      <c r="AX207" s="36">
        <v>5901.3877275792311</v>
      </c>
      <c r="AY207" s="17">
        <f t="shared" si="55"/>
        <v>1.8236674065448799</v>
      </c>
      <c r="AZ207" s="15">
        <v>0</v>
      </c>
      <c r="BA207" s="17">
        <f t="shared" si="56"/>
        <v>0</v>
      </c>
      <c r="BB207" s="15">
        <v>17</v>
      </c>
      <c r="BC207" s="19">
        <v>0</v>
      </c>
    </row>
    <row r="208" spans="1:55" x14ac:dyDescent="0.25">
      <c r="A208" s="14" t="s">
        <v>622</v>
      </c>
      <c r="B208" s="15" t="s">
        <v>596</v>
      </c>
      <c r="C208" s="15" t="s">
        <v>57</v>
      </c>
      <c r="D208" s="15">
        <v>4736</v>
      </c>
      <c r="E208" s="15">
        <v>44108</v>
      </c>
      <c r="F208" s="15">
        <v>200067866</v>
      </c>
      <c r="G208" s="15" t="s">
        <v>623</v>
      </c>
      <c r="H208" s="15">
        <v>44330</v>
      </c>
      <c r="I208" s="15" t="s">
        <v>622</v>
      </c>
      <c r="J208" s="15" t="s">
        <v>603</v>
      </c>
      <c r="K208" s="15">
        <v>1</v>
      </c>
      <c r="L208" s="15">
        <v>2810</v>
      </c>
      <c r="M208" s="15">
        <v>9</v>
      </c>
      <c r="N208" s="15"/>
      <c r="O208" s="15">
        <v>0</v>
      </c>
      <c r="P208" s="15">
        <v>0</v>
      </c>
      <c r="Q208" s="15" t="s">
        <v>604</v>
      </c>
      <c r="R208" s="15">
        <v>118</v>
      </c>
      <c r="S208" s="16">
        <f t="shared" si="43"/>
        <v>4.1992882562277581E-2</v>
      </c>
      <c r="T208" s="15">
        <v>3924</v>
      </c>
      <c r="U208" s="15">
        <v>407</v>
      </c>
      <c r="V208" s="15"/>
      <c r="W208" s="15"/>
      <c r="X208" s="15">
        <v>239</v>
      </c>
      <c r="Y208" s="15">
        <v>16</v>
      </c>
      <c r="Z208" s="15">
        <v>0</v>
      </c>
      <c r="AA208" s="15">
        <v>0</v>
      </c>
      <c r="AB208" s="15">
        <f t="shared" si="44"/>
        <v>4163</v>
      </c>
      <c r="AC208" s="17">
        <f t="shared" si="45"/>
        <v>1.4814946619217082</v>
      </c>
      <c r="AD208" s="18">
        <f t="shared" si="46"/>
        <v>35.279661016949156</v>
      </c>
      <c r="AE208" s="15">
        <f t="shared" si="47"/>
        <v>423</v>
      </c>
      <c r="AF208" s="17">
        <f t="shared" si="48"/>
        <v>15.053380782918149</v>
      </c>
      <c r="AG208" s="17">
        <f t="shared" si="49"/>
        <v>9.8416075650118202</v>
      </c>
      <c r="AH208" s="17">
        <f t="shared" si="50"/>
        <v>4.9208037825059101</v>
      </c>
      <c r="AI208" s="15">
        <v>7</v>
      </c>
      <c r="AJ208" s="15"/>
      <c r="AK208" s="17">
        <f t="shared" si="51"/>
        <v>0</v>
      </c>
      <c r="AL208" s="15">
        <v>306</v>
      </c>
      <c r="AM208" s="17">
        <f t="shared" si="52"/>
        <v>10.88967971530249</v>
      </c>
      <c r="AN208" s="15"/>
      <c r="AO208" s="15">
        <v>8998</v>
      </c>
      <c r="AP208" s="17">
        <f t="shared" si="53"/>
        <v>3.2021352313167259</v>
      </c>
      <c r="AQ208" s="17">
        <f t="shared" si="54"/>
        <v>2.1614220514052365</v>
      </c>
      <c r="AR208" s="15">
        <v>651</v>
      </c>
      <c r="AS208" s="15"/>
      <c r="AT208" s="15">
        <v>56</v>
      </c>
      <c r="AU208" s="15">
        <v>0</v>
      </c>
      <c r="AV208" s="15"/>
      <c r="AW208" s="36">
        <v>571.56414540079618</v>
      </c>
      <c r="AX208" s="36">
        <v>4791.3378287255564</v>
      </c>
      <c r="AY208" s="17">
        <f t="shared" si="55"/>
        <v>1.7051024301514435</v>
      </c>
      <c r="AZ208" s="15">
        <v>0</v>
      </c>
      <c r="BA208" s="17">
        <f t="shared" si="56"/>
        <v>0</v>
      </c>
      <c r="BB208" s="15">
        <v>18</v>
      </c>
      <c r="BC208" s="19">
        <v>0</v>
      </c>
    </row>
    <row r="209" spans="1:55" x14ac:dyDescent="0.25">
      <c r="A209" s="14" t="s">
        <v>624</v>
      </c>
      <c r="B209" s="15" t="s">
        <v>596</v>
      </c>
      <c r="C209" s="15" t="s">
        <v>57</v>
      </c>
      <c r="D209" s="15">
        <v>1897</v>
      </c>
      <c r="E209" s="15">
        <v>44169</v>
      </c>
      <c r="F209" s="15">
        <v>200067866</v>
      </c>
      <c r="G209" s="15" t="s">
        <v>68</v>
      </c>
      <c r="H209" s="15">
        <v>44450</v>
      </c>
      <c r="I209" s="15" t="s">
        <v>624</v>
      </c>
      <c r="J209" s="15" t="s">
        <v>625</v>
      </c>
      <c r="K209" s="15">
        <v>1</v>
      </c>
      <c r="L209" s="15">
        <v>6888</v>
      </c>
      <c r="M209" s="15">
        <v>18.5</v>
      </c>
      <c r="N209" s="15"/>
      <c r="O209" s="15"/>
      <c r="P209" s="15">
        <v>1</v>
      </c>
      <c r="Q209" s="15" t="s">
        <v>626</v>
      </c>
      <c r="R209" s="15"/>
      <c r="S209" s="16">
        <f t="shared" si="43"/>
        <v>0</v>
      </c>
      <c r="T209" s="15">
        <v>0</v>
      </c>
      <c r="U209" s="15">
        <v>0</v>
      </c>
      <c r="V209" s="15"/>
      <c r="W209" s="15"/>
      <c r="X209" s="15"/>
      <c r="Y209" s="15"/>
      <c r="Z209" s="15"/>
      <c r="AA209" s="15"/>
      <c r="AB209" s="15">
        <f t="shared" si="44"/>
        <v>0</v>
      </c>
      <c r="AC209" s="17">
        <f t="shared" si="45"/>
        <v>0</v>
      </c>
      <c r="AD209" s="18" t="e">
        <f t="shared" si="46"/>
        <v>#DIV/0!</v>
      </c>
      <c r="AE209" s="15">
        <f t="shared" si="47"/>
        <v>0</v>
      </c>
      <c r="AF209" s="17">
        <f t="shared" si="48"/>
        <v>0</v>
      </c>
      <c r="AG209" s="17" t="e">
        <f t="shared" si="49"/>
        <v>#DIV/0!</v>
      </c>
      <c r="AH209" s="17" t="e">
        <f t="shared" si="50"/>
        <v>#DIV/0!</v>
      </c>
      <c r="AI209" s="15"/>
      <c r="AJ209" s="15"/>
      <c r="AK209" s="17">
        <f t="shared" si="51"/>
        <v>0</v>
      </c>
      <c r="AL209" s="15"/>
      <c r="AM209" s="17">
        <f t="shared" si="52"/>
        <v>0</v>
      </c>
      <c r="AN209" s="15"/>
      <c r="AO209" s="15">
        <v>0</v>
      </c>
      <c r="AP209" s="17">
        <f t="shared" si="53"/>
        <v>0</v>
      </c>
      <c r="AQ209" s="17" t="e">
        <f t="shared" si="54"/>
        <v>#DIV/0!</v>
      </c>
      <c r="AR209" s="15"/>
      <c r="AS209" s="15"/>
      <c r="AT209" s="15"/>
      <c r="AU209" s="15"/>
      <c r="AV209" s="15"/>
      <c r="AW209" s="15"/>
      <c r="AX209" s="15">
        <v>0</v>
      </c>
      <c r="AY209" s="17">
        <f t="shared" si="55"/>
        <v>0</v>
      </c>
      <c r="AZ209" s="15">
        <v>0</v>
      </c>
      <c r="BA209" s="17">
        <f t="shared" si="56"/>
        <v>0</v>
      </c>
      <c r="BB209" s="15"/>
      <c r="BC209" s="19"/>
    </row>
    <row r="210" spans="1:55" x14ac:dyDescent="0.25">
      <c r="A210" s="14" t="s">
        <v>627</v>
      </c>
      <c r="B210" s="15" t="s">
        <v>596</v>
      </c>
      <c r="C210" s="15" t="s">
        <v>57</v>
      </c>
      <c r="D210" s="15">
        <v>4490</v>
      </c>
      <c r="E210" s="15">
        <v>44212</v>
      </c>
      <c r="F210" s="15">
        <v>200067866</v>
      </c>
      <c r="G210" s="15" t="s">
        <v>628</v>
      </c>
      <c r="H210" s="15">
        <v>44330</v>
      </c>
      <c r="I210" s="15" t="s">
        <v>627</v>
      </c>
      <c r="J210" s="15" t="s">
        <v>603</v>
      </c>
      <c r="K210" s="15">
        <v>1</v>
      </c>
      <c r="L210" s="15">
        <v>8953</v>
      </c>
      <c r="M210" s="15">
        <v>21.5</v>
      </c>
      <c r="N210" s="15"/>
      <c r="O210" s="15">
        <v>3</v>
      </c>
      <c r="P210" s="15">
        <v>1</v>
      </c>
      <c r="Q210" s="15" t="s">
        <v>604</v>
      </c>
      <c r="R210" s="15">
        <v>635</v>
      </c>
      <c r="S210" s="16">
        <f t="shared" si="43"/>
        <v>7.0925946610074841E-2</v>
      </c>
      <c r="T210" s="15">
        <v>20020</v>
      </c>
      <c r="U210" s="15">
        <v>2302</v>
      </c>
      <c r="V210" s="15">
        <v>190</v>
      </c>
      <c r="W210" s="15">
        <v>16</v>
      </c>
      <c r="X210" s="15">
        <v>1571</v>
      </c>
      <c r="Y210" s="15">
        <v>104</v>
      </c>
      <c r="Z210" s="15">
        <v>0</v>
      </c>
      <c r="AA210" s="15">
        <v>0</v>
      </c>
      <c r="AB210" s="15">
        <f t="shared" si="44"/>
        <v>21781</v>
      </c>
      <c r="AC210" s="17">
        <f t="shared" si="45"/>
        <v>2.4328158159276221</v>
      </c>
      <c r="AD210" s="18">
        <f t="shared" si="46"/>
        <v>34.300787401574802</v>
      </c>
      <c r="AE210" s="15">
        <f t="shared" si="47"/>
        <v>2422</v>
      </c>
      <c r="AF210" s="17">
        <f t="shared" si="48"/>
        <v>27.052384675527755</v>
      </c>
      <c r="AG210" s="17">
        <f t="shared" si="49"/>
        <v>8.9929810074318741</v>
      </c>
      <c r="AH210" s="17">
        <f t="shared" si="50"/>
        <v>4.4964905037159371</v>
      </c>
      <c r="AI210" s="15">
        <v>42</v>
      </c>
      <c r="AJ210" s="15">
        <v>4272</v>
      </c>
      <c r="AK210" s="17">
        <f t="shared" si="51"/>
        <v>47.715849435943262</v>
      </c>
      <c r="AL210" s="15">
        <v>3295</v>
      </c>
      <c r="AM210" s="17">
        <f t="shared" si="52"/>
        <v>36.803306154361664</v>
      </c>
      <c r="AN210" s="15"/>
      <c r="AO210" s="15">
        <v>110076</v>
      </c>
      <c r="AP210" s="17">
        <f t="shared" si="53"/>
        <v>12.294873226851335</v>
      </c>
      <c r="AQ210" s="17">
        <f t="shared" si="54"/>
        <v>5.0537624535145307</v>
      </c>
      <c r="AR210" s="15">
        <v>4025</v>
      </c>
      <c r="AS210" s="15"/>
      <c r="AT210" s="15">
        <v>1014</v>
      </c>
      <c r="AU210" s="15">
        <v>0</v>
      </c>
      <c r="AV210" s="15"/>
      <c r="AW210" s="36">
        <v>6992.1643553165195</v>
      </c>
      <c r="AX210" s="36">
        <v>27434.09035738368</v>
      </c>
      <c r="AY210" s="17">
        <f t="shared" si="55"/>
        <v>3.0642343747775809</v>
      </c>
      <c r="AZ210" s="15">
        <v>0</v>
      </c>
      <c r="BA210" s="17">
        <f t="shared" si="56"/>
        <v>0</v>
      </c>
      <c r="BB210" s="15">
        <v>34</v>
      </c>
      <c r="BC210" s="19"/>
    </row>
    <row r="211" spans="1:55" x14ac:dyDescent="0.25">
      <c r="A211" s="14" t="s">
        <v>629</v>
      </c>
      <c r="B211" s="15" t="s">
        <v>630</v>
      </c>
      <c r="C211" s="15" t="s">
        <v>57</v>
      </c>
      <c r="D211" s="15">
        <v>14053</v>
      </c>
      <c r="E211" s="15">
        <v>44046</v>
      </c>
      <c r="F211" s="15">
        <v>244400586</v>
      </c>
      <c r="G211" s="15" t="s">
        <v>631</v>
      </c>
      <c r="H211" s="15">
        <v>44560</v>
      </c>
      <c r="I211" s="15" t="s">
        <v>629</v>
      </c>
      <c r="J211" s="15"/>
      <c r="K211" s="15">
        <v>1</v>
      </c>
      <c r="L211" s="15">
        <v>2684</v>
      </c>
      <c r="M211" s="15">
        <v>10</v>
      </c>
      <c r="N211" s="15">
        <v>10</v>
      </c>
      <c r="O211" s="15">
        <v>0</v>
      </c>
      <c r="P211" s="15">
        <v>0</v>
      </c>
      <c r="Q211" s="15"/>
      <c r="R211" s="15">
        <v>70</v>
      </c>
      <c r="S211" s="16">
        <f t="shared" si="43"/>
        <v>2.608047690014903E-2</v>
      </c>
      <c r="T211" s="15">
        <v>1946</v>
      </c>
      <c r="U211" s="15">
        <v>474</v>
      </c>
      <c r="V211" s="15">
        <v>0</v>
      </c>
      <c r="W211" s="15">
        <v>0</v>
      </c>
      <c r="X211" s="15">
        <v>0</v>
      </c>
      <c r="Y211" s="15">
        <v>0</v>
      </c>
      <c r="Z211" s="15">
        <v>0</v>
      </c>
      <c r="AA211" s="15">
        <v>0</v>
      </c>
      <c r="AB211" s="15">
        <f t="shared" si="44"/>
        <v>1946</v>
      </c>
      <c r="AC211" s="17">
        <f t="shared" si="45"/>
        <v>0.72503725782414308</v>
      </c>
      <c r="AD211" s="18">
        <f t="shared" si="46"/>
        <v>27.8</v>
      </c>
      <c r="AE211" s="15">
        <f t="shared" si="47"/>
        <v>474</v>
      </c>
      <c r="AF211" s="17">
        <f t="shared" si="48"/>
        <v>17.660208643815203</v>
      </c>
      <c r="AG211" s="17">
        <f t="shared" si="49"/>
        <v>4.1054852320675108</v>
      </c>
      <c r="AH211" s="17">
        <f t="shared" si="50"/>
        <v>2.0527426160337554</v>
      </c>
      <c r="AI211" s="15">
        <v>19</v>
      </c>
      <c r="AJ211" s="15"/>
      <c r="AK211" s="17">
        <f t="shared" si="51"/>
        <v>0</v>
      </c>
      <c r="AL211" s="15">
        <v>211</v>
      </c>
      <c r="AM211" s="17">
        <f t="shared" si="52"/>
        <v>7.8614008941877795</v>
      </c>
      <c r="AN211" s="15">
        <v>2000</v>
      </c>
      <c r="AO211" s="15">
        <v>3834</v>
      </c>
      <c r="AP211" s="17">
        <f t="shared" si="53"/>
        <v>1.4284649776453056</v>
      </c>
      <c r="AQ211" s="17">
        <f t="shared" si="54"/>
        <v>1.9701952723535456</v>
      </c>
      <c r="AR211" s="15">
        <v>790</v>
      </c>
      <c r="AS211" s="15">
        <v>0</v>
      </c>
      <c r="AT211" s="15">
        <v>0</v>
      </c>
      <c r="AU211" s="15">
        <v>0</v>
      </c>
      <c r="AV211" s="15"/>
      <c r="AW211" s="15"/>
      <c r="AX211" s="15">
        <v>3033</v>
      </c>
      <c r="AY211" s="17">
        <f t="shared" si="55"/>
        <v>1.1300298062593144</v>
      </c>
      <c r="AZ211" s="15">
        <v>0.5</v>
      </c>
      <c r="BA211" s="17">
        <f t="shared" si="56"/>
        <v>0.37257824143070045</v>
      </c>
      <c r="BB211" s="15">
        <v>9</v>
      </c>
      <c r="BC211" s="19">
        <v>1</v>
      </c>
    </row>
    <row r="212" spans="1:55" x14ac:dyDescent="0.25">
      <c r="A212" s="14" t="s">
        <v>632</v>
      </c>
      <c r="B212" s="15" t="s">
        <v>630</v>
      </c>
      <c r="C212" s="15" t="s">
        <v>57</v>
      </c>
      <c r="D212" s="15">
        <v>13968</v>
      </c>
      <c r="E212" s="15">
        <v>44061</v>
      </c>
      <c r="F212" s="15">
        <v>244400586</v>
      </c>
      <c r="G212" s="15" t="s">
        <v>219</v>
      </c>
      <c r="H212" s="15">
        <v>44320</v>
      </c>
      <c r="I212" s="15" t="s">
        <v>632</v>
      </c>
      <c r="J212" s="15" t="s">
        <v>633</v>
      </c>
      <c r="K212" s="15">
        <v>1</v>
      </c>
      <c r="L212" s="15">
        <v>3227</v>
      </c>
      <c r="M212" s="15">
        <v>7.5</v>
      </c>
      <c r="N212" s="15"/>
      <c r="O212" s="15">
        <v>1</v>
      </c>
      <c r="P212" s="15">
        <v>0</v>
      </c>
      <c r="Q212" s="15" t="s">
        <v>634</v>
      </c>
      <c r="R212" s="15">
        <v>153</v>
      </c>
      <c r="S212" s="16">
        <f t="shared" si="43"/>
        <v>4.7412457390765418E-2</v>
      </c>
      <c r="T212" s="15">
        <v>4810</v>
      </c>
      <c r="U212" s="15">
        <v>501</v>
      </c>
      <c r="V212" s="15">
        <v>30</v>
      </c>
      <c r="W212" s="15">
        <v>4</v>
      </c>
      <c r="X212" s="15">
        <v>1</v>
      </c>
      <c r="Y212" s="15">
        <v>0</v>
      </c>
      <c r="Z212" s="15">
        <v>0</v>
      </c>
      <c r="AA212" s="15">
        <v>0</v>
      </c>
      <c r="AB212" s="15">
        <f t="shared" si="44"/>
        <v>4841</v>
      </c>
      <c r="AC212" s="17">
        <f t="shared" si="45"/>
        <v>1.5001549426712117</v>
      </c>
      <c r="AD212" s="18">
        <f t="shared" si="46"/>
        <v>31.640522875816995</v>
      </c>
      <c r="AE212" s="15">
        <f t="shared" si="47"/>
        <v>505</v>
      </c>
      <c r="AF212" s="17">
        <f t="shared" si="48"/>
        <v>15.649209792376821</v>
      </c>
      <c r="AG212" s="17">
        <f t="shared" si="49"/>
        <v>9.5861386138613867</v>
      </c>
      <c r="AH212" s="17">
        <f t="shared" si="50"/>
        <v>4.7930693069306933</v>
      </c>
      <c r="AI212" s="15">
        <v>9</v>
      </c>
      <c r="AJ212" s="15"/>
      <c r="AK212" s="17">
        <f t="shared" si="51"/>
        <v>0</v>
      </c>
      <c r="AL212" s="15">
        <v>300</v>
      </c>
      <c r="AM212" s="17">
        <f t="shared" si="52"/>
        <v>9.2965602726991019</v>
      </c>
      <c r="AN212" s="15">
        <v>2395</v>
      </c>
      <c r="AO212" s="15">
        <v>6530</v>
      </c>
      <c r="AP212" s="17">
        <f t="shared" si="53"/>
        <v>2.0235512860241709</v>
      </c>
      <c r="AQ212" s="17">
        <f t="shared" si="54"/>
        <v>1.348894856434621</v>
      </c>
      <c r="AR212" s="15">
        <v>779</v>
      </c>
      <c r="AS212" s="15">
        <v>8</v>
      </c>
      <c r="AT212" s="15">
        <v>0</v>
      </c>
      <c r="AU212" s="15">
        <v>0</v>
      </c>
      <c r="AV212" s="15"/>
      <c r="AW212" s="15"/>
      <c r="AX212" s="15">
        <v>435</v>
      </c>
      <c r="AY212" s="17">
        <f t="shared" si="55"/>
        <v>0.13480012395413696</v>
      </c>
      <c r="AZ212" s="15">
        <v>0</v>
      </c>
      <c r="BA212" s="17">
        <f t="shared" si="56"/>
        <v>0</v>
      </c>
      <c r="BB212" s="15">
        <v>25</v>
      </c>
      <c r="BC212" s="19">
        <v>0</v>
      </c>
    </row>
    <row r="213" spans="1:55" x14ac:dyDescent="0.25">
      <c r="A213" s="14" t="s">
        <v>635</v>
      </c>
      <c r="B213" s="15" t="s">
        <v>630</v>
      </c>
      <c r="C213" s="15" t="s">
        <v>57</v>
      </c>
      <c r="D213" s="15">
        <v>18745</v>
      </c>
      <c r="E213" s="15">
        <v>44116</v>
      </c>
      <c r="F213" s="15">
        <v>244400586</v>
      </c>
      <c r="G213" s="15" t="s">
        <v>636</v>
      </c>
      <c r="H213" s="15">
        <v>44560</v>
      </c>
      <c r="I213" s="15" t="s">
        <v>635</v>
      </c>
      <c r="J213" s="15"/>
      <c r="K213" s="15">
        <v>1</v>
      </c>
      <c r="L213" s="15">
        <v>3144</v>
      </c>
      <c r="M213" s="15">
        <v>14</v>
      </c>
      <c r="N213" s="15">
        <v>10</v>
      </c>
      <c r="O213" s="15">
        <v>0</v>
      </c>
      <c r="P213" s="15">
        <v>0</v>
      </c>
      <c r="Q213" s="15" t="s">
        <v>594</v>
      </c>
      <c r="R213" s="15">
        <v>265</v>
      </c>
      <c r="S213" s="16">
        <f t="shared" si="43"/>
        <v>8.4287531806615773E-2</v>
      </c>
      <c r="T213" s="15">
        <v>5818</v>
      </c>
      <c r="U213" s="15">
        <v>384</v>
      </c>
      <c r="V213" s="15">
        <v>0</v>
      </c>
      <c r="W213" s="15">
        <v>0</v>
      </c>
      <c r="X213" s="15">
        <v>0</v>
      </c>
      <c r="Y213" s="15">
        <v>0</v>
      </c>
      <c r="Z213" s="15">
        <v>0</v>
      </c>
      <c r="AA213" s="15">
        <v>0</v>
      </c>
      <c r="AB213" s="15">
        <f t="shared" si="44"/>
        <v>5818</v>
      </c>
      <c r="AC213" s="17">
        <f t="shared" si="45"/>
        <v>1.8505089058524173</v>
      </c>
      <c r="AD213" s="18">
        <f t="shared" si="46"/>
        <v>21.954716981132076</v>
      </c>
      <c r="AE213" s="15">
        <f t="shared" si="47"/>
        <v>384</v>
      </c>
      <c r="AF213" s="17">
        <f t="shared" si="48"/>
        <v>12.213740458015268</v>
      </c>
      <c r="AG213" s="17">
        <f t="shared" si="49"/>
        <v>15.151041666666666</v>
      </c>
      <c r="AH213" s="17">
        <f t="shared" si="50"/>
        <v>7.575520833333333</v>
      </c>
      <c r="AI213" s="15">
        <v>0</v>
      </c>
      <c r="AJ213" s="15"/>
      <c r="AK213" s="17">
        <f t="shared" si="51"/>
        <v>0</v>
      </c>
      <c r="AL213" s="15">
        <v>368</v>
      </c>
      <c r="AM213" s="17">
        <f t="shared" si="52"/>
        <v>11.704834605597965</v>
      </c>
      <c r="AN213" s="15">
        <v>2702</v>
      </c>
      <c r="AO213" s="15">
        <v>8931</v>
      </c>
      <c r="AP213" s="17">
        <f t="shared" si="53"/>
        <v>2.8406488549618323</v>
      </c>
      <c r="AQ213" s="17">
        <f t="shared" si="54"/>
        <v>1.5350635957373668</v>
      </c>
      <c r="AR213" s="15">
        <v>2</v>
      </c>
      <c r="AS213" s="15">
        <v>3</v>
      </c>
      <c r="AT213" s="15">
        <v>0</v>
      </c>
      <c r="AU213" s="15">
        <v>1</v>
      </c>
      <c r="AV213" s="15"/>
      <c r="AW213" s="15">
        <v>0</v>
      </c>
      <c r="AX213" s="15">
        <v>3294</v>
      </c>
      <c r="AY213" s="17">
        <f t="shared" si="55"/>
        <v>1.0477099236641221</v>
      </c>
      <c r="AZ213" s="15">
        <v>0</v>
      </c>
      <c r="BA213" s="17">
        <f t="shared" si="56"/>
        <v>0</v>
      </c>
      <c r="BB213" s="15">
        <v>8</v>
      </c>
      <c r="BC213" s="19">
        <v>1</v>
      </c>
    </row>
    <row r="214" spans="1:55" x14ac:dyDescent="0.25">
      <c r="A214" s="14" t="s">
        <v>637</v>
      </c>
      <c r="B214" s="15" t="s">
        <v>630</v>
      </c>
      <c r="C214" s="15" t="s">
        <v>57</v>
      </c>
      <c r="D214" s="15">
        <v>14164</v>
      </c>
      <c r="E214" s="15">
        <v>44187</v>
      </c>
      <c r="F214" s="15">
        <v>244400586</v>
      </c>
      <c r="G214" s="15" t="s">
        <v>318</v>
      </c>
      <c r="H214" s="15">
        <v>44320</v>
      </c>
      <c r="I214" s="15" t="s">
        <v>637</v>
      </c>
      <c r="J214" s="15" t="s">
        <v>638</v>
      </c>
      <c r="K214" s="15">
        <v>1</v>
      </c>
      <c r="L214" s="15">
        <v>4553</v>
      </c>
      <c r="M214" s="15">
        <v>17.5</v>
      </c>
      <c r="N214" s="15">
        <v>30</v>
      </c>
      <c r="O214" s="15">
        <v>4</v>
      </c>
      <c r="P214" s="15">
        <v>1</v>
      </c>
      <c r="Q214" s="15" t="s">
        <v>639</v>
      </c>
      <c r="R214" s="15">
        <v>456</v>
      </c>
      <c r="S214" s="16">
        <f t="shared" si="43"/>
        <v>0.10015374478365913</v>
      </c>
      <c r="T214" s="15">
        <v>10600</v>
      </c>
      <c r="U214" s="15">
        <v>1326</v>
      </c>
      <c r="V214" s="15">
        <v>85</v>
      </c>
      <c r="W214" s="15">
        <v>82</v>
      </c>
      <c r="X214" s="15">
        <v>856</v>
      </c>
      <c r="Y214" s="15">
        <v>545</v>
      </c>
      <c r="Z214" s="15"/>
      <c r="AA214" s="15"/>
      <c r="AB214" s="15">
        <f t="shared" si="44"/>
        <v>11541</v>
      </c>
      <c r="AC214" s="17">
        <f t="shared" si="45"/>
        <v>2.5348122117285308</v>
      </c>
      <c r="AD214" s="18">
        <f t="shared" si="46"/>
        <v>25.309210526315791</v>
      </c>
      <c r="AE214" s="15">
        <f t="shared" si="47"/>
        <v>1953</v>
      </c>
      <c r="AF214" s="17">
        <f t="shared" si="48"/>
        <v>42.894794640896116</v>
      </c>
      <c r="AG214" s="17">
        <f t="shared" si="49"/>
        <v>5.9093701996927805</v>
      </c>
      <c r="AH214" s="17">
        <f t="shared" si="50"/>
        <v>2.9546850998463903</v>
      </c>
      <c r="AI214" s="15">
        <v>30</v>
      </c>
      <c r="AJ214" s="15">
        <v>1728</v>
      </c>
      <c r="AK214" s="17">
        <f t="shared" si="51"/>
        <v>37.952998023281353</v>
      </c>
      <c r="AL214" s="15">
        <v>1355</v>
      </c>
      <c r="AM214" s="17">
        <f t="shared" si="52"/>
        <v>29.760597408302218</v>
      </c>
      <c r="AN214" s="15"/>
      <c r="AO214" s="15">
        <v>29627</v>
      </c>
      <c r="AP214" s="17">
        <f t="shared" si="53"/>
        <v>6.5071381506698875</v>
      </c>
      <c r="AQ214" s="17">
        <f t="shared" si="54"/>
        <v>2.5671085694480547</v>
      </c>
      <c r="AR214" s="15">
        <v>4275</v>
      </c>
      <c r="AS214" s="15"/>
      <c r="AT214" s="15">
        <v>525</v>
      </c>
      <c r="AU214" s="15">
        <v>0</v>
      </c>
      <c r="AV214" s="15"/>
      <c r="AW214" s="15">
        <v>6844</v>
      </c>
      <c r="AX214" s="15">
        <v>13519</v>
      </c>
      <c r="AY214" s="17">
        <f t="shared" si="55"/>
        <v>2.9692510432681747</v>
      </c>
      <c r="AZ214" s="15">
        <v>3</v>
      </c>
      <c r="BA214" s="17">
        <f t="shared" si="56"/>
        <v>1.3178124313639359</v>
      </c>
      <c r="BB214" s="15">
        <v>30</v>
      </c>
      <c r="BC214" s="19"/>
    </row>
    <row r="215" spans="1:55" x14ac:dyDescent="0.25">
      <c r="A215" s="14" t="s">
        <v>640</v>
      </c>
      <c r="B215" s="15" t="s">
        <v>630</v>
      </c>
      <c r="C215" s="15" t="s">
        <v>57</v>
      </c>
      <c r="D215" s="15">
        <v>13888</v>
      </c>
      <c r="E215" s="15">
        <v>44192</v>
      </c>
      <c r="F215" s="15">
        <v>244400586</v>
      </c>
      <c r="G215" s="15" t="s">
        <v>219</v>
      </c>
      <c r="H215" s="15">
        <v>44320</v>
      </c>
      <c r="I215" s="15" t="s">
        <v>640</v>
      </c>
      <c r="J215" s="15" t="s">
        <v>641</v>
      </c>
      <c r="K215" s="15">
        <v>1</v>
      </c>
      <c r="L215" s="15">
        <v>2457</v>
      </c>
      <c r="M215" s="15">
        <v>12.4</v>
      </c>
      <c r="N215" s="15">
        <v>10</v>
      </c>
      <c r="O215" s="15">
        <v>1</v>
      </c>
      <c r="P215" s="15">
        <v>0</v>
      </c>
      <c r="Q215" s="15" t="s">
        <v>642</v>
      </c>
      <c r="R215" s="15">
        <v>110</v>
      </c>
      <c r="S215" s="16">
        <f t="shared" si="43"/>
        <v>4.4770044770044773E-2</v>
      </c>
      <c r="T215" s="15">
        <v>8550</v>
      </c>
      <c r="U215" s="15">
        <v>471</v>
      </c>
      <c r="V215" s="15">
        <v>220</v>
      </c>
      <c r="W215" s="15">
        <v>0</v>
      </c>
      <c r="X215" s="15">
        <v>468</v>
      </c>
      <c r="Y215" s="15">
        <v>27</v>
      </c>
      <c r="Z215" s="15">
        <v>0</v>
      </c>
      <c r="AA215" s="15">
        <v>0</v>
      </c>
      <c r="AB215" s="15">
        <f t="shared" si="44"/>
        <v>9238</v>
      </c>
      <c r="AC215" s="17">
        <f t="shared" si="45"/>
        <v>3.7598697598697597</v>
      </c>
      <c r="AD215" s="18">
        <f t="shared" si="46"/>
        <v>83.981818181818184</v>
      </c>
      <c r="AE215" s="15">
        <f t="shared" si="47"/>
        <v>498</v>
      </c>
      <c r="AF215" s="17">
        <f t="shared" si="48"/>
        <v>20.268620268620268</v>
      </c>
      <c r="AG215" s="17">
        <f t="shared" si="49"/>
        <v>18.550200803212853</v>
      </c>
      <c r="AH215" s="17">
        <f t="shared" si="50"/>
        <v>9.2751004016064265</v>
      </c>
      <c r="AI215" s="15">
        <v>14</v>
      </c>
      <c r="AJ215" s="15">
        <v>994</v>
      </c>
      <c r="AK215" s="17">
        <f t="shared" si="51"/>
        <v>40.455840455840459</v>
      </c>
      <c r="AL215" s="15">
        <v>219</v>
      </c>
      <c r="AM215" s="17">
        <f t="shared" si="52"/>
        <v>8.9133089133089136</v>
      </c>
      <c r="AN215" s="15"/>
      <c r="AO215" s="15">
        <v>5857</v>
      </c>
      <c r="AP215" s="17">
        <f t="shared" si="53"/>
        <v>2.3838013838013836</v>
      </c>
      <c r="AQ215" s="17">
        <f t="shared" si="54"/>
        <v>0.63401169084217368</v>
      </c>
      <c r="AR215" s="15">
        <v>938</v>
      </c>
      <c r="AS215" s="15"/>
      <c r="AT215" s="15">
        <v>85</v>
      </c>
      <c r="AU215" s="15">
        <v>0</v>
      </c>
      <c r="AV215" s="15"/>
      <c r="AW215" s="15">
        <v>2000</v>
      </c>
      <c r="AX215" s="15">
        <v>6089</v>
      </c>
      <c r="AY215" s="17">
        <f t="shared" si="55"/>
        <v>2.478225478225478</v>
      </c>
      <c r="AZ215" s="15">
        <v>0.85000000000000009</v>
      </c>
      <c r="BA215" s="17">
        <f t="shared" si="56"/>
        <v>0.69190069190069203</v>
      </c>
      <c r="BB215" s="15">
        <v>11</v>
      </c>
      <c r="BC215" s="19"/>
    </row>
    <row r="216" spans="1:55" x14ac:dyDescent="0.25">
      <c r="A216" s="14" t="s">
        <v>643</v>
      </c>
      <c r="B216" s="15" t="s">
        <v>644</v>
      </c>
      <c r="C216" s="15" t="s">
        <v>57</v>
      </c>
      <c r="D216" s="15">
        <v>13537</v>
      </c>
      <c r="E216" s="15">
        <v>44156</v>
      </c>
      <c r="F216" s="15">
        <v>200071546</v>
      </c>
      <c r="G216" s="15" t="s">
        <v>645</v>
      </c>
      <c r="H216" s="15">
        <v>44650</v>
      </c>
      <c r="I216" s="15" t="s">
        <v>643</v>
      </c>
      <c r="J216" s="15" t="s">
        <v>646</v>
      </c>
      <c r="K216" s="15">
        <v>1</v>
      </c>
      <c r="L216" s="15">
        <v>2873</v>
      </c>
      <c r="M216" s="15">
        <v>6</v>
      </c>
      <c r="N216" s="15">
        <v>16</v>
      </c>
      <c r="O216" s="15">
        <v>1</v>
      </c>
      <c r="P216" s="15">
        <v>0</v>
      </c>
      <c r="Q216" s="15" t="s">
        <v>647</v>
      </c>
      <c r="R216" s="15">
        <v>120</v>
      </c>
      <c r="S216" s="16">
        <f t="shared" si="43"/>
        <v>4.1768186564566656E-2</v>
      </c>
      <c r="T216" s="15">
        <v>3714</v>
      </c>
      <c r="U216" s="15">
        <v>270</v>
      </c>
      <c r="V216" s="15">
        <v>0</v>
      </c>
      <c r="W216" s="15">
        <v>0</v>
      </c>
      <c r="X216" s="15">
        <v>0</v>
      </c>
      <c r="Y216" s="15">
        <v>0</v>
      </c>
      <c r="Z216" s="15">
        <v>0</v>
      </c>
      <c r="AA216" s="15">
        <v>0</v>
      </c>
      <c r="AB216" s="15">
        <f t="shared" si="44"/>
        <v>3714</v>
      </c>
      <c r="AC216" s="17">
        <f t="shared" si="45"/>
        <v>1.292725374173338</v>
      </c>
      <c r="AD216" s="18">
        <f t="shared" si="46"/>
        <v>30.95</v>
      </c>
      <c r="AE216" s="15">
        <f t="shared" si="47"/>
        <v>270</v>
      </c>
      <c r="AF216" s="17">
        <f t="shared" si="48"/>
        <v>9.3978419770274968</v>
      </c>
      <c r="AG216" s="17">
        <f t="shared" si="49"/>
        <v>13.755555555555556</v>
      </c>
      <c r="AH216" s="17">
        <f t="shared" si="50"/>
        <v>6.8777777777777782</v>
      </c>
      <c r="AI216" s="15">
        <v>36</v>
      </c>
      <c r="AJ216" s="15"/>
      <c r="AK216" s="17">
        <f t="shared" si="51"/>
        <v>0</v>
      </c>
      <c r="AL216" s="15">
        <v>415</v>
      </c>
      <c r="AM216" s="17">
        <f t="shared" si="52"/>
        <v>14.444831186912635</v>
      </c>
      <c r="AN216" s="15"/>
      <c r="AO216" s="15">
        <v>9778</v>
      </c>
      <c r="AP216" s="17">
        <f t="shared" si="53"/>
        <v>3.4034110685694396</v>
      </c>
      <c r="AQ216" s="17">
        <f t="shared" si="54"/>
        <v>2.6327409800753903</v>
      </c>
      <c r="AR216" s="15"/>
      <c r="AS216" s="15"/>
      <c r="AT216" s="15"/>
      <c r="AU216" s="15">
        <v>1</v>
      </c>
      <c r="AV216" s="15"/>
      <c r="AW216" s="15">
        <v>50</v>
      </c>
      <c r="AX216" s="15">
        <v>2961</v>
      </c>
      <c r="AY216" s="17">
        <f t="shared" si="55"/>
        <v>1.0306300034806821</v>
      </c>
      <c r="AZ216" s="15">
        <v>0</v>
      </c>
      <c r="BA216" s="17">
        <f t="shared" si="56"/>
        <v>0</v>
      </c>
      <c r="BB216" s="15">
        <v>18</v>
      </c>
      <c r="BC216" s="19">
        <v>0</v>
      </c>
    </row>
    <row r="217" spans="1:55" x14ac:dyDescent="0.25">
      <c r="A217" s="14" t="s">
        <v>648</v>
      </c>
      <c r="B217" s="15" t="s">
        <v>644</v>
      </c>
      <c r="C217" s="15" t="s">
        <v>57</v>
      </c>
      <c r="D217" s="15">
        <v>14055</v>
      </c>
      <c r="E217" s="15">
        <v>44090</v>
      </c>
      <c r="F217" s="15">
        <v>200071546</v>
      </c>
      <c r="G217" s="15" t="s">
        <v>216</v>
      </c>
      <c r="H217" s="15">
        <v>44270</v>
      </c>
      <c r="I217" s="15" t="s">
        <v>648</v>
      </c>
      <c r="J217" s="15" t="s">
        <v>649</v>
      </c>
      <c r="K217" s="15">
        <v>1</v>
      </c>
      <c r="L217" s="15">
        <v>1479</v>
      </c>
      <c r="M217" s="15">
        <v>6</v>
      </c>
      <c r="N217" s="15">
        <v>18</v>
      </c>
      <c r="O217" s="15">
        <v>1</v>
      </c>
      <c r="P217" s="15">
        <v>0</v>
      </c>
      <c r="Q217" s="15" t="s">
        <v>634</v>
      </c>
      <c r="R217" s="15">
        <v>120</v>
      </c>
      <c r="S217" s="16">
        <f t="shared" si="43"/>
        <v>8.1135902636916835E-2</v>
      </c>
      <c r="T217" s="15">
        <v>1693</v>
      </c>
      <c r="U217" s="15">
        <v>146</v>
      </c>
      <c r="V217" s="15"/>
      <c r="W217" s="15"/>
      <c r="X217" s="15"/>
      <c r="Y217" s="15"/>
      <c r="Z217" s="15"/>
      <c r="AA217" s="15"/>
      <c r="AB217" s="15">
        <f t="shared" si="44"/>
        <v>1693</v>
      </c>
      <c r="AC217" s="17">
        <f t="shared" si="45"/>
        <v>1.1446923597025016</v>
      </c>
      <c r="AD217" s="18">
        <f t="shared" si="46"/>
        <v>14.108333333333333</v>
      </c>
      <c r="AE217" s="15">
        <f t="shared" si="47"/>
        <v>146</v>
      </c>
      <c r="AF217" s="17">
        <f t="shared" si="48"/>
        <v>9.8715348208248823</v>
      </c>
      <c r="AG217" s="17">
        <f t="shared" si="49"/>
        <v>11.595890410958905</v>
      </c>
      <c r="AH217" s="17">
        <f t="shared" si="50"/>
        <v>5.7979452054794525</v>
      </c>
      <c r="AI217" s="15">
        <v>8</v>
      </c>
      <c r="AJ217" s="15"/>
      <c r="AK217" s="17">
        <f t="shared" si="51"/>
        <v>0</v>
      </c>
      <c r="AL217" s="15">
        <v>200</v>
      </c>
      <c r="AM217" s="17">
        <f t="shared" si="52"/>
        <v>13.522650439486139</v>
      </c>
      <c r="AN217" s="15">
        <v>1327</v>
      </c>
      <c r="AO217" s="15">
        <v>2943</v>
      </c>
      <c r="AP217" s="17">
        <f t="shared" si="53"/>
        <v>1.9898580121703855</v>
      </c>
      <c r="AQ217" s="17">
        <f t="shared" si="54"/>
        <v>1.7383343177790904</v>
      </c>
      <c r="AR217" s="15"/>
      <c r="AS217" s="15"/>
      <c r="AT217" s="15"/>
      <c r="AU217" s="15">
        <v>0</v>
      </c>
      <c r="AV217" s="15"/>
      <c r="AW217" s="15">
        <v>92</v>
      </c>
      <c r="AX217" s="15">
        <v>1402</v>
      </c>
      <c r="AY217" s="17">
        <f t="shared" si="55"/>
        <v>0.94793779580797832</v>
      </c>
      <c r="AZ217" s="15">
        <v>0</v>
      </c>
      <c r="BA217" s="17">
        <f t="shared" si="56"/>
        <v>0</v>
      </c>
      <c r="BB217" s="15">
        <v>11</v>
      </c>
      <c r="BC217" s="19">
        <v>0</v>
      </c>
    </row>
    <row r="218" spans="1:55" x14ac:dyDescent="0.25">
      <c r="A218" s="14" t="s">
        <v>650</v>
      </c>
      <c r="B218" s="15" t="s">
        <v>644</v>
      </c>
      <c r="C218" s="15" t="s">
        <v>57</v>
      </c>
      <c r="D218" s="15">
        <v>13587</v>
      </c>
      <c r="E218" s="15">
        <v>44081</v>
      </c>
      <c r="F218" s="15">
        <v>200071546</v>
      </c>
      <c r="G218" s="15" t="s">
        <v>651</v>
      </c>
      <c r="H218" s="15">
        <v>44650</v>
      </c>
      <c r="I218" s="15" t="s">
        <v>650</v>
      </c>
      <c r="J218" s="15" t="s">
        <v>652</v>
      </c>
      <c r="K218" s="15">
        <v>1</v>
      </c>
      <c r="L218" s="15">
        <v>4493</v>
      </c>
      <c r="M218" s="15">
        <v>15</v>
      </c>
      <c r="N218" s="15">
        <v>19</v>
      </c>
      <c r="O218" s="15">
        <v>2</v>
      </c>
      <c r="P218" s="15">
        <v>0</v>
      </c>
      <c r="Q218" s="15" t="s">
        <v>653</v>
      </c>
      <c r="R218" s="15">
        <v>525</v>
      </c>
      <c r="S218" s="16">
        <f t="shared" si="43"/>
        <v>0.11684843089249944</v>
      </c>
      <c r="T218" s="15">
        <v>11622</v>
      </c>
      <c r="U218" s="15">
        <v>625</v>
      </c>
      <c r="V218" s="15">
        <v>20</v>
      </c>
      <c r="W218" s="15">
        <v>0</v>
      </c>
      <c r="X218" s="15">
        <v>818</v>
      </c>
      <c r="Y218" s="15">
        <v>49</v>
      </c>
      <c r="Z218" s="15">
        <v>0</v>
      </c>
      <c r="AA218" s="15">
        <v>0</v>
      </c>
      <c r="AB218" s="15">
        <f t="shared" si="44"/>
        <v>12460</v>
      </c>
      <c r="AC218" s="17">
        <f t="shared" si="45"/>
        <v>2.7732027598486533</v>
      </c>
      <c r="AD218" s="18">
        <f t="shared" si="46"/>
        <v>23.733333333333334</v>
      </c>
      <c r="AE218" s="15">
        <f t="shared" si="47"/>
        <v>674</v>
      </c>
      <c r="AF218" s="17">
        <f t="shared" si="48"/>
        <v>15.001112842198976</v>
      </c>
      <c r="AG218" s="17">
        <f t="shared" si="49"/>
        <v>18.486646884272997</v>
      </c>
      <c r="AH218" s="17">
        <f t="shared" si="50"/>
        <v>9.2433234421364983</v>
      </c>
      <c r="AI218" s="15">
        <v>30</v>
      </c>
      <c r="AJ218" s="15">
        <v>1137</v>
      </c>
      <c r="AK218" s="17">
        <f t="shared" si="51"/>
        <v>25.306031604718452</v>
      </c>
      <c r="AL218" s="15">
        <v>1012</v>
      </c>
      <c r="AM218" s="17">
        <f t="shared" si="52"/>
        <v>22.523926107277987</v>
      </c>
      <c r="AN218" s="15"/>
      <c r="AO218" s="15">
        <v>29754</v>
      </c>
      <c r="AP218" s="17">
        <f t="shared" si="53"/>
        <v>6.6223013576674825</v>
      </c>
      <c r="AQ218" s="17">
        <f t="shared" si="54"/>
        <v>2.3879614767255215</v>
      </c>
      <c r="AR218" s="15">
        <v>3021</v>
      </c>
      <c r="AS218" s="15"/>
      <c r="AT218" s="15">
        <v>1106</v>
      </c>
      <c r="AU218" s="15">
        <v>0</v>
      </c>
      <c r="AV218" s="15"/>
      <c r="AW218" s="15">
        <v>860</v>
      </c>
      <c r="AX218" s="15">
        <v>9250</v>
      </c>
      <c r="AY218" s="17">
        <f t="shared" si="55"/>
        <v>2.0587580681059428</v>
      </c>
      <c r="AZ218" s="15">
        <v>1.5</v>
      </c>
      <c r="BA218" s="17">
        <f t="shared" si="56"/>
        <v>0.66770531938571109</v>
      </c>
      <c r="BB218" s="15">
        <v>14</v>
      </c>
      <c r="BC218" s="19"/>
    </row>
    <row r="219" spans="1:55" x14ac:dyDescent="0.25">
      <c r="A219" s="14" t="s">
        <v>654</v>
      </c>
      <c r="B219" s="15" t="s">
        <v>644</v>
      </c>
      <c r="C219" s="15" t="s">
        <v>57</v>
      </c>
      <c r="D219" s="15">
        <v>13623</v>
      </c>
      <c r="E219" s="15">
        <v>44087</v>
      </c>
      <c r="F219" s="15">
        <v>200071546</v>
      </c>
      <c r="G219" s="15" t="s">
        <v>655</v>
      </c>
      <c r="H219" s="15">
        <v>44270</v>
      </c>
      <c r="I219" s="15" t="s">
        <v>656</v>
      </c>
      <c r="J219" s="15" t="s">
        <v>657</v>
      </c>
      <c r="K219" s="15">
        <v>1</v>
      </c>
      <c r="L219" s="35">
        <v>6181</v>
      </c>
      <c r="M219" s="15">
        <v>17.5</v>
      </c>
      <c r="N219" s="15">
        <v>50</v>
      </c>
      <c r="O219" s="15">
        <v>6</v>
      </c>
      <c r="P219" s="15">
        <v>0</v>
      </c>
      <c r="Q219" s="15"/>
      <c r="R219" s="15">
        <v>328</v>
      </c>
      <c r="S219" s="16">
        <f t="shared" si="43"/>
        <v>5.306584695033166E-2</v>
      </c>
      <c r="T219" s="15">
        <v>14286</v>
      </c>
      <c r="U219" s="15">
        <v>1939</v>
      </c>
      <c r="V219" s="15">
        <v>0</v>
      </c>
      <c r="W219" s="15">
        <v>0</v>
      </c>
      <c r="X219" s="15">
        <v>0</v>
      </c>
      <c r="Y219" s="15">
        <v>0</v>
      </c>
      <c r="Z219" s="15">
        <v>0</v>
      </c>
      <c r="AA219" s="15">
        <v>0</v>
      </c>
      <c r="AB219" s="15">
        <f t="shared" si="44"/>
        <v>14286</v>
      </c>
      <c r="AC219" s="17">
        <f t="shared" si="45"/>
        <v>2.3112764924769453</v>
      </c>
      <c r="AD219" s="18">
        <f t="shared" si="46"/>
        <v>43.554878048780488</v>
      </c>
      <c r="AE219" s="15">
        <f t="shared" si="47"/>
        <v>1939</v>
      </c>
      <c r="AF219" s="17">
        <f t="shared" si="48"/>
        <v>31.370328425821064</v>
      </c>
      <c r="AG219" s="17">
        <f t="shared" si="49"/>
        <v>7.3677153171738006</v>
      </c>
      <c r="AH219" s="17">
        <f t="shared" si="50"/>
        <v>3.6838576585869003</v>
      </c>
      <c r="AI219" s="15">
        <v>61</v>
      </c>
      <c r="AJ219" s="15">
        <v>1400</v>
      </c>
      <c r="AK219" s="17">
        <f t="shared" si="51"/>
        <v>22.650056625141563</v>
      </c>
      <c r="AL219" s="15">
        <v>1120</v>
      </c>
      <c r="AM219" s="17">
        <f t="shared" si="52"/>
        <v>18.120045300113251</v>
      </c>
      <c r="AN219" s="15"/>
      <c r="AO219" s="15">
        <v>36723</v>
      </c>
      <c r="AP219" s="17">
        <f t="shared" si="53"/>
        <v>5.9412716388933831</v>
      </c>
      <c r="AQ219" s="17">
        <f t="shared" si="54"/>
        <v>2.5705585888282236</v>
      </c>
      <c r="AR219" s="15">
        <v>4356</v>
      </c>
      <c r="AS219" s="15"/>
      <c r="AT219" s="15">
        <v>31</v>
      </c>
      <c r="AU219" s="15"/>
      <c r="AV219" s="15"/>
      <c r="AW219" s="15">
        <v>2348</v>
      </c>
      <c r="AX219" s="15">
        <v>16593</v>
      </c>
      <c r="AY219" s="17">
        <f t="shared" si="55"/>
        <v>2.6845170684355284</v>
      </c>
      <c r="AZ219" s="15">
        <v>2.5</v>
      </c>
      <c r="BA219" s="17">
        <f t="shared" si="56"/>
        <v>0.80893059375505583</v>
      </c>
      <c r="BB219" s="15">
        <v>16</v>
      </c>
      <c r="BC219" s="19"/>
    </row>
    <row r="220" spans="1:55" x14ac:dyDescent="0.25">
      <c r="A220" s="14" t="s">
        <v>658</v>
      </c>
      <c r="B220" s="15" t="s">
        <v>644</v>
      </c>
      <c r="C220" s="15" t="s">
        <v>57</v>
      </c>
      <c r="D220" s="15">
        <v>13884</v>
      </c>
      <c r="E220" s="15">
        <v>44087</v>
      </c>
      <c r="F220" s="15">
        <v>200071546</v>
      </c>
      <c r="G220" s="15" t="s">
        <v>659</v>
      </c>
      <c r="H220" s="15">
        <v>44270</v>
      </c>
      <c r="I220" s="15" t="s">
        <v>656</v>
      </c>
      <c r="J220" s="15"/>
      <c r="K220" s="15">
        <v>1</v>
      </c>
      <c r="L220" s="35">
        <v>1211</v>
      </c>
      <c r="M220" s="15">
        <v>3.8</v>
      </c>
      <c r="N220" s="15">
        <v>24</v>
      </c>
      <c r="O220" s="15">
        <v>0</v>
      </c>
      <c r="P220" s="15">
        <v>0</v>
      </c>
      <c r="Q220" s="15"/>
      <c r="R220" s="15">
        <v>70</v>
      </c>
      <c r="S220" s="16">
        <f t="shared" si="43"/>
        <v>5.7803468208092484E-2</v>
      </c>
      <c r="T220" s="15">
        <v>2561</v>
      </c>
      <c r="U220" s="15">
        <v>169</v>
      </c>
      <c r="V220" s="15">
        <v>0</v>
      </c>
      <c r="W220" s="15">
        <v>0</v>
      </c>
      <c r="X220" s="15">
        <v>35</v>
      </c>
      <c r="Y220" s="15">
        <v>0</v>
      </c>
      <c r="Z220" s="15">
        <v>0</v>
      </c>
      <c r="AA220" s="15">
        <v>0</v>
      </c>
      <c r="AB220" s="15">
        <f t="shared" si="44"/>
        <v>2596</v>
      </c>
      <c r="AC220" s="17">
        <f t="shared" si="45"/>
        <v>2.1436829066886869</v>
      </c>
      <c r="AD220" s="18">
        <f t="shared" si="46"/>
        <v>37.085714285714289</v>
      </c>
      <c r="AE220" s="15">
        <f t="shared" si="47"/>
        <v>169</v>
      </c>
      <c r="AF220" s="17">
        <f t="shared" si="48"/>
        <v>13.955408753096615</v>
      </c>
      <c r="AG220" s="17">
        <f t="shared" si="49"/>
        <v>15.36094674556213</v>
      </c>
      <c r="AH220" s="17">
        <f t="shared" si="50"/>
        <v>7.6804733727810648</v>
      </c>
      <c r="AI220" s="15">
        <v>2</v>
      </c>
      <c r="AJ220" s="15"/>
      <c r="AK220" s="17">
        <f t="shared" si="51"/>
        <v>0</v>
      </c>
      <c r="AL220" s="15">
        <v>278</v>
      </c>
      <c r="AM220" s="17">
        <f t="shared" si="52"/>
        <v>22.956234516928159</v>
      </c>
      <c r="AN220" s="15">
        <v>0</v>
      </c>
      <c r="AO220" s="15">
        <v>6598</v>
      </c>
      <c r="AP220" s="17">
        <f t="shared" si="53"/>
        <v>5.4483897605284888</v>
      </c>
      <c r="AQ220" s="17">
        <f t="shared" si="54"/>
        <v>2.541602465331279</v>
      </c>
      <c r="AR220" s="15"/>
      <c r="AS220" s="15"/>
      <c r="AT220" s="15">
        <v>70</v>
      </c>
      <c r="AU220" s="15"/>
      <c r="AV220" s="15"/>
      <c r="AW220" s="15"/>
      <c r="AX220" s="15">
        <v>3432</v>
      </c>
      <c r="AY220" s="17">
        <f t="shared" si="55"/>
        <v>2.83402146985962</v>
      </c>
      <c r="AZ220" s="15">
        <v>0</v>
      </c>
      <c r="BA220" s="17">
        <f t="shared" si="56"/>
        <v>0</v>
      </c>
      <c r="BB220" s="15">
        <v>17</v>
      </c>
      <c r="BC220" s="19">
        <v>0</v>
      </c>
    </row>
    <row r="221" spans="1:55" x14ac:dyDescent="0.25">
      <c r="A221" s="14" t="s">
        <v>660</v>
      </c>
      <c r="B221" s="15" t="s">
        <v>644</v>
      </c>
      <c r="C221" s="15" t="s">
        <v>57</v>
      </c>
      <c r="D221" s="15">
        <v>13636</v>
      </c>
      <c r="E221" s="15">
        <v>44119</v>
      </c>
      <c r="F221" s="15">
        <v>200071546</v>
      </c>
      <c r="G221" s="15" t="s">
        <v>661</v>
      </c>
      <c r="H221" s="15">
        <v>44270</v>
      </c>
      <c r="I221" s="15" t="s">
        <v>660</v>
      </c>
      <c r="J221" s="15" t="s">
        <v>662</v>
      </c>
      <c r="K221" s="15">
        <v>1</v>
      </c>
      <c r="L221" s="15">
        <v>1978</v>
      </c>
      <c r="M221" s="15">
        <v>4</v>
      </c>
      <c r="N221" s="15">
        <v>20</v>
      </c>
      <c r="O221" s="15">
        <v>1</v>
      </c>
      <c r="P221" s="15">
        <v>0</v>
      </c>
      <c r="Q221" s="15" t="s">
        <v>663</v>
      </c>
      <c r="R221" s="15">
        <v>100</v>
      </c>
      <c r="S221" s="16">
        <f t="shared" si="43"/>
        <v>5.0556117290192111E-2</v>
      </c>
      <c r="T221" s="15">
        <v>1560</v>
      </c>
      <c r="U221" s="15">
        <v>124</v>
      </c>
      <c r="V221" s="15">
        <v>0</v>
      </c>
      <c r="W221" s="15">
        <v>0</v>
      </c>
      <c r="X221" s="15">
        <v>0</v>
      </c>
      <c r="Y221" s="15">
        <v>0</v>
      </c>
      <c r="Z221" s="15">
        <v>0</v>
      </c>
      <c r="AA221" s="15">
        <v>0</v>
      </c>
      <c r="AB221" s="15">
        <f t="shared" si="44"/>
        <v>1560</v>
      </c>
      <c r="AC221" s="17">
        <f t="shared" si="45"/>
        <v>0.788675429726997</v>
      </c>
      <c r="AD221" s="18">
        <f t="shared" si="46"/>
        <v>15.6</v>
      </c>
      <c r="AE221" s="15">
        <f t="shared" si="47"/>
        <v>124</v>
      </c>
      <c r="AF221" s="17">
        <f t="shared" si="48"/>
        <v>6.268958543983822</v>
      </c>
      <c r="AG221" s="17">
        <f t="shared" si="49"/>
        <v>12.580645161290322</v>
      </c>
      <c r="AH221" s="17">
        <f t="shared" si="50"/>
        <v>6.290322580645161</v>
      </c>
      <c r="AI221" s="15">
        <v>11</v>
      </c>
      <c r="AJ221" s="15"/>
      <c r="AK221" s="17">
        <f t="shared" si="51"/>
        <v>0</v>
      </c>
      <c r="AL221" s="15">
        <v>290</v>
      </c>
      <c r="AM221" s="17">
        <f t="shared" si="52"/>
        <v>14.661274014155714</v>
      </c>
      <c r="AN221" s="15">
        <v>1838</v>
      </c>
      <c r="AO221" s="15">
        <v>4382</v>
      </c>
      <c r="AP221" s="17">
        <f t="shared" si="53"/>
        <v>2.2153690596562186</v>
      </c>
      <c r="AQ221" s="17">
        <f t="shared" si="54"/>
        <v>2.8089743589743588</v>
      </c>
      <c r="AR221" s="15">
        <v>1715</v>
      </c>
      <c r="AS221" s="15">
        <v>0</v>
      </c>
      <c r="AT221" s="15">
        <v>0</v>
      </c>
      <c r="AU221" s="15">
        <v>0</v>
      </c>
      <c r="AV221" s="15"/>
      <c r="AW221" s="15">
        <v>70</v>
      </c>
      <c r="AX221" s="15">
        <v>1986</v>
      </c>
      <c r="AY221" s="17">
        <f t="shared" si="55"/>
        <v>1.0040444893832154</v>
      </c>
      <c r="AZ221" s="15">
        <v>0</v>
      </c>
      <c r="BA221" s="17">
        <f t="shared" si="56"/>
        <v>0</v>
      </c>
      <c r="BB221" s="15">
        <v>14</v>
      </c>
      <c r="BC221" s="19">
        <v>0</v>
      </c>
    </row>
    <row r="222" spans="1:55" x14ac:dyDescent="0.25">
      <c r="A222" s="14" t="s">
        <v>664</v>
      </c>
      <c r="B222" s="15" t="s">
        <v>644</v>
      </c>
      <c r="C222" s="15" t="s">
        <v>57</v>
      </c>
      <c r="D222" s="15">
        <v>13879</v>
      </c>
      <c r="E222" s="15">
        <v>44157</v>
      </c>
      <c r="F222" s="15">
        <v>200071546</v>
      </c>
      <c r="G222" s="15" t="s">
        <v>665</v>
      </c>
      <c r="H222" s="15">
        <v>44270</v>
      </c>
      <c r="I222" s="15" t="s">
        <v>664</v>
      </c>
      <c r="J222" s="15"/>
      <c r="K222" s="15">
        <v>1</v>
      </c>
      <c r="L222" s="15">
        <v>1715</v>
      </c>
      <c r="M222" s="15">
        <v>4</v>
      </c>
      <c r="N222" s="15">
        <v>8</v>
      </c>
      <c r="O222" s="15">
        <v>0</v>
      </c>
      <c r="P222" s="15">
        <v>0</v>
      </c>
      <c r="Q222" s="15" t="s">
        <v>666</v>
      </c>
      <c r="R222" s="15">
        <v>65</v>
      </c>
      <c r="S222" s="16">
        <f t="shared" si="43"/>
        <v>3.7900874635568516E-2</v>
      </c>
      <c r="T222" s="15">
        <v>3822</v>
      </c>
      <c r="U222" s="15">
        <v>837</v>
      </c>
      <c r="V222" s="15">
        <v>0</v>
      </c>
      <c r="W222" s="15">
        <v>0</v>
      </c>
      <c r="X222" s="15">
        <v>0</v>
      </c>
      <c r="Y222" s="15">
        <v>0</v>
      </c>
      <c r="Z222" s="15">
        <v>0</v>
      </c>
      <c r="AA222" s="15">
        <v>0</v>
      </c>
      <c r="AB222" s="15">
        <f t="shared" si="44"/>
        <v>3822</v>
      </c>
      <c r="AC222" s="17">
        <f t="shared" si="45"/>
        <v>2.2285714285714286</v>
      </c>
      <c r="AD222" s="18">
        <f t="shared" si="46"/>
        <v>58.8</v>
      </c>
      <c r="AE222" s="15">
        <f t="shared" si="47"/>
        <v>837</v>
      </c>
      <c r="AF222" s="17">
        <f t="shared" si="48"/>
        <v>48.804664723032069</v>
      </c>
      <c r="AG222" s="17">
        <f t="shared" si="49"/>
        <v>4.5663082437275984</v>
      </c>
      <c r="AH222" s="17">
        <f t="shared" si="50"/>
        <v>2.2831541218637992</v>
      </c>
      <c r="AI222" s="15">
        <v>0</v>
      </c>
      <c r="AJ222" s="15"/>
      <c r="AK222" s="17">
        <f t="shared" si="51"/>
        <v>0</v>
      </c>
      <c r="AL222" s="15">
        <v>182</v>
      </c>
      <c r="AM222" s="17">
        <f t="shared" si="52"/>
        <v>10.612244897959183</v>
      </c>
      <c r="AN222" s="15">
        <v>2500</v>
      </c>
      <c r="AO222" s="15">
        <v>3193</v>
      </c>
      <c r="AP222" s="17">
        <f t="shared" si="53"/>
        <v>1.8618075801749272</v>
      </c>
      <c r="AQ222" s="17">
        <f t="shared" si="54"/>
        <v>0.83542647828362115</v>
      </c>
      <c r="AR222" s="15">
        <v>945</v>
      </c>
      <c r="AS222" s="15">
        <v>0</v>
      </c>
      <c r="AT222" s="15">
        <v>0</v>
      </c>
      <c r="AU222" s="15">
        <v>1</v>
      </c>
      <c r="AV222" s="15"/>
      <c r="AW222" s="15"/>
      <c r="AX222" s="15">
        <v>992</v>
      </c>
      <c r="AY222" s="17">
        <f t="shared" si="55"/>
        <v>0.57842565597667639</v>
      </c>
      <c r="AZ222" s="15">
        <v>0</v>
      </c>
      <c r="BA222" s="17">
        <f t="shared" si="56"/>
        <v>0</v>
      </c>
      <c r="BB222" s="15">
        <v>14</v>
      </c>
      <c r="BC222" s="19">
        <v>0</v>
      </c>
    </row>
    <row r="223" spans="1:55" x14ac:dyDescent="0.25">
      <c r="A223" s="14" t="s">
        <v>667</v>
      </c>
      <c r="B223" s="15" t="s">
        <v>644</v>
      </c>
      <c r="C223" s="15" t="s">
        <v>57</v>
      </c>
      <c r="D223" s="15">
        <v>13882</v>
      </c>
      <c r="E223" s="15">
        <v>44178</v>
      </c>
      <c r="F223" s="15">
        <v>200071546</v>
      </c>
      <c r="G223" s="15" t="s">
        <v>219</v>
      </c>
      <c r="H223" s="15">
        <v>44680</v>
      </c>
      <c r="I223" s="15" t="s">
        <v>667</v>
      </c>
      <c r="J223" s="15"/>
      <c r="K223" s="15">
        <v>1</v>
      </c>
      <c r="L223" s="15">
        <v>2630</v>
      </c>
      <c r="M223" s="15">
        <v>11</v>
      </c>
      <c r="N223" s="15">
        <v>6</v>
      </c>
      <c r="O223" s="15">
        <v>0</v>
      </c>
      <c r="P223" s="15">
        <v>0</v>
      </c>
      <c r="Q223" s="15" t="s">
        <v>668</v>
      </c>
      <c r="R223" s="15">
        <v>45</v>
      </c>
      <c r="S223" s="16">
        <f t="shared" si="43"/>
        <v>1.7110266159695818E-2</v>
      </c>
      <c r="T223" s="15">
        <v>2376</v>
      </c>
      <c r="U223" s="15">
        <v>235</v>
      </c>
      <c r="V223" s="15">
        <v>0</v>
      </c>
      <c r="W223" s="15">
        <v>0</v>
      </c>
      <c r="X223" s="15">
        <v>0</v>
      </c>
      <c r="Y223" s="15">
        <v>0</v>
      </c>
      <c r="Z223" s="15">
        <v>0</v>
      </c>
      <c r="AA223" s="15">
        <v>0</v>
      </c>
      <c r="AB223" s="15">
        <f t="shared" si="44"/>
        <v>2376</v>
      </c>
      <c r="AC223" s="17">
        <f t="shared" si="45"/>
        <v>0.90342205323193914</v>
      </c>
      <c r="AD223" s="18">
        <f t="shared" si="46"/>
        <v>52.8</v>
      </c>
      <c r="AE223" s="15">
        <f t="shared" si="47"/>
        <v>235</v>
      </c>
      <c r="AF223" s="17">
        <f t="shared" si="48"/>
        <v>8.9353612167300387</v>
      </c>
      <c r="AG223" s="17">
        <f t="shared" si="49"/>
        <v>10.11063829787234</v>
      </c>
      <c r="AH223" s="17">
        <f t="shared" si="50"/>
        <v>5.05531914893617</v>
      </c>
      <c r="AI223" s="15">
        <v>5</v>
      </c>
      <c r="AJ223" s="15">
        <v>407</v>
      </c>
      <c r="AK223" s="17">
        <f t="shared" si="51"/>
        <v>15.475285171102662</v>
      </c>
      <c r="AL223" s="15">
        <v>284</v>
      </c>
      <c r="AM223" s="17">
        <f t="shared" si="52"/>
        <v>10.798479087452472</v>
      </c>
      <c r="AN223" s="15"/>
      <c r="AO223" s="15">
        <v>5733</v>
      </c>
      <c r="AP223" s="17">
        <f t="shared" si="53"/>
        <v>2.1798479087452471</v>
      </c>
      <c r="AQ223" s="17">
        <f t="shared" si="54"/>
        <v>2.4128787878787881</v>
      </c>
      <c r="AR223" s="15">
        <v>1793</v>
      </c>
      <c r="AS223" s="15"/>
      <c r="AT223" s="15"/>
      <c r="AU223" s="15">
        <v>0</v>
      </c>
      <c r="AV223" s="15"/>
      <c r="AW223" s="15">
        <v>1306</v>
      </c>
      <c r="AX223" s="15">
        <v>2796</v>
      </c>
      <c r="AY223" s="17">
        <f t="shared" si="55"/>
        <v>1.0631178707224334</v>
      </c>
      <c r="AZ223" s="15">
        <v>0.8</v>
      </c>
      <c r="BA223" s="17">
        <f t="shared" si="56"/>
        <v>0.60836501901140683</v>
      </c>
      <c r="BB223" s="15">
        <v>15</v>
      </c>
      <c r="BC223" s="19"/>
    </row>
    <row r="224" spans="1:55" x14ac:dyDescent="0.25">
      <c r="A224" s="14" t="s">
        <v>669</v>
      </c>
      <c r="B224" s="15" t="s">
        <v>644</v>
      </c>
      <c r="C224" s="15" t="s">
        <v>57</v>
      </c>
      <c r="D224" s="15">
        <v>13901</v>
      </c>
      <c r="E224" s="15">
        <v>44206</v>
      </c>
      <c r="F224" s="15">
        <v>200071546</v>
      </c>
      <c r="G224" s="15" t="s">
        <v>670</v>
      </c>
      <c r="H224" s="15">
        <v>44650</v>
      </c>
      <c r="I224" s="15" t="s">
        <v>669</v>
      </c>
      <c r="J224" s="15" t="s">
        <v>671</v>
      </c>
      <c r="K224" s="15">
        <v>1</v>
      </c>
      <c r="L224" s="15">
        <v>1794</v>
      </c>
      <c r="M224" s="15">
        <v>4.3</v>
      </c>
      <c r="N224" s="15"/>
      <c r="O224" s="15"/>
      <c r="P224" s="15">
        <v>0</v>
      </c>
      <c r="Q224" s="15"/>
      <c r="R224" s="15"/>
      <c r="S224" s="16">
        <f t="shared" si="43"/>
        <v>0</v>
      </c>
      <c r="T224" s="15">
        <v>0</v>
      </c>
      <c r="U224" s="15">
        <v>0</v>
      </c>
      <c r="V224" s="15"/>
      <c r="W224" s="15"/>
      <c r="X224" s="15"/>
      <c r="Y224" s="15"/>
      <c r="Z224" s="15"/>
      <c r="AA224" s="15"/>
      <c r="AB224" s="15">
        <f t="shared" si="44"/>
        <v>0</v>
      </c>
      <c r="AC224" s="17">
        <f t="shared" si="45"/>
        <v>0</v>
      </c>
      <c r="AD224" s="18" t="e">
        <f t="shared" si="46"/>
        <v>#DIV/0!</v>
      </c>
      <c r="AE224" s="15">
        <f t="shared" si="47"/>
        <v>0</v>
      </c>
      <c r="AF224" s="17">
        <f t="shared" si="48"/>
        <v>0</v>
      </c>
      <c r="AG224" s="17" t="e">
        <f t="shared" si="49"/>
        <v>#DIV/0!</v>
      </c>
      <c r="AH224" s="17" t="e">
        <f t="shared" si="50"/>
        <v>#DIV/0!</v>
      </c>
      <c r="AI224" s="15"/>
      <c r="AJ224" s="15"/>
      <c r="AK224" s="17">
        <f t="shared" si="51"/>
        <v>0</v>
      </c>
      <c r="AL224" s="15"/>
      <c r="AM224" s="17">
        <f t="shared" si="52"/>
        <v>0</v>
      </c>
      <c r="AN224" s="15"/>
      <c r="AO224" s="15">
        <v>0</v>
      </c>
      <c r="AP224" s="17">
        <f t="shared" si="53"/>
        <v>0</v>
      </c>
      <c r="AQ224" s="17" t="e">
        <f t="shared" si="54"/>
        <v>#DIV/0!</v>
      </c>
      <c r="AR224" s="15"/>
      <c r="AS224" s="15"/>
      <c r="AT224" s="15"/>
      <c r="AU224" s="15">
        <v>0</v>
      </c>
      <c r="AV224" s="15"/>
      <c r="AW224" s="15"/>
      <c r="AX224" s="15">
        <v>0</v>
      </c>
      <c r="AY224" s="17">
        <f t="shared" si="55"/>
        <v>0</v>
      </c>
      <c r="AZ224" s="15">
        <v>0</v>
      </c>
      <c r="BA224" s="17">
        <f t="shared" si="56"/>
        <v>0</v>
      </c>
      <c r="BB224" s="15">
        <v>6</v>
      </c>
      <c r="BC224" s="19">
        <v>0</v>
      </c>
    </row>
    <row r="225" spans="1:55" x14ac:dyDescent="0.25">
      <c r="A225" s="14" t="s">
        <v>672</v>
      </c>
      <c r="B225" s="15" t="s">
        <v>644</v>
      </c>
      <c r="C225" s="15" t="s">
        <v>57</v>
      </c>
      <c r="D225" s="15">
        <v>14124</v>
      </c>
      <c r="E225" s="15">
        <v>44021</v>
      </c>
      <c r="F225" s="15">
        <v>200071546</v>
      </c>
      <c r="G225" s="15" t="s">
        <v>673</v>
      </c>
      <c r="H225" s="15">
        <v>44580</v>
      </c>
      <c r="I225" s="15" t="s">
        <v>674</v>
      </c>
      <c r="J225" s="15" t="s">
        <v>675</v>
      </c>
      <c r="K225" s="15">
        <v>1</v>
      </c>
      <c r="L225" s="35">
        <v>3645</v>
      </c>
      <c r="M225" s="15">
        <v>8.3000000000000007</v>
      </c>
      <c r="N225" s="15">
        <v>10</v>
      </c>
      <c r="O225" s="15">
        <v>1</v>
      </c>
      <c r="P225" s="15">
        <v>0</v>
      </c>
      <c r="Q225" s="15"/>
      <c r="R225" s="15"/>
      <c r="S225" s="16">
        <f t="shared" si="43"/>
        <v>0</v>
      </c>
      <c r="T225" s="15">
        <v>6927</v>
      </c>
      <c r="U225" s="15">
        <v>506</v>
      </c>
      <c r="V225" s="15">
        <v>0</v>
      </c>
      <c r="W225" s="15">
        <v>0</v>
      </c>
      <c r="X225" s="15">
        <v>0</v>
      </c>
      <c r="Y225" s="15">
        <v>0</v>
      </c>
      <c r="Z225" s="15">
        <v>0</v>
      </c>
      <c r="AA225" s="15">
        <v>0</v>
      </c>
      <c r="AB225" s="15">
        <f t="shared" si="44"/>
        <v>6927</v>
      </c>
      <c r="AC225" s="17">
        <f t="shared" si="45"/>
        <v>1.9004115226337448</v>
      </c>
      <c r="AD225" s="18" t="e">
        <f t="shared" si="46"/>
        <v>#DIV/0!</v>
      </c>
      <c r="AE225" s="15">
        <f t="shared" si="47"/>
        <v>506</v>
      </c>
      <c r="AF225" s="17">
        <f t="shared" si="48"/>
        <v>13.882030178326474</v>
      </c>
      <c r="AG225" s="17">
        <f t="shared" si="49"/>
        <v>13.689723320158103</v>
      </c>
      <c r="AH225" s="17">
        <f t="shared" si="50"/>
        <v>6.8448616600790517</v>
      </c>
      <c r="AI225" s="15">
        <v>0</v>
      </c>
      <c r="AJ225" s="15"/>
      <c r="AK225" s="17">
        <f t="shared" si="51"/>
        <v>0</v>
      </c>
      <c r="AL225" s="15">
        <v>358</v>
      </c>
      <c r="AM225" s="17">
        <f t="shared" si="52"/>
        <v>9.8216735253772285</v>
      </c>
      <c r="AN225" s="15"/>
      <c r="AO225" s="15">
        <v>4080</v>
      </c>
      <c r="AP225" s="17">
        <f t="shared" si="53"/>
        <v>1.1193415637860082</v>
      </c>
      <c r="AQ225" s="17">
        <f t="shared" si="54"/>
        <v>0.58899956691208311</v>
      </c>
      <c r="AR225" s="15"/>
      <c r="AS225" s="15"/>
      <c r="AT225" s="15"/>
      <c r="AU225" s="15"/>
      <c r="AV225" s="15"/>
      <c r="AW225" s="15"/>
      <c r="AX225" s="15">
        <v>0</v>
      </c>
      <c r="AY225" s="17">
        <f t="shared" si="55"/>
        <v>0</v>
      </c>
      <c r="AZ225" s="15">
        <v>0</v>
      </c>
      <c r="BA225" s="17">
        <f t="shared" si="56"/>
        <v>0</v>
      </c>
      <c r="BB225" s="15">
        <v>12</v>
      </c>
      <c r="BC225" s="19">
        <v>0</v>
      </c>
    </row>
    <row r="226" spans="1:55" ht="15.75" thickBot="1" x14ac:dyDescent="0.3">
      <c r="A226" s="21" t="s">
        <v>676</v>
      </c>
      <c r="B226" s="22" t="s">
        <v>644</v>
      </c>
      <c r="C226" s="22" t="s">
        <v>57</v>
      </c>
      <c r="D226" s="22">
        <v>13541</v>
      </c>
      <c r="E226" s="22">
        <v>44021</v>
      </c>
      <c r="F226" s="22">
        <v>200071546</v>
      </c>
      <c r="G226" s="22" t="s">
        <v>673</v>
      </c>
      <c r="H226" s="22">
        <v>44580</v>
      </c>
      <c r="I226" s="22" t="s">
        <v>674</v>
      </c>
      <c r="J226" s="22"/>
      <c r="K226" s="22">
        <v>1</v>
      </c>
      <c r="L226" s="41">
        <v>1285</v>
      </c>
      <c r="M226" s="22">
        <v>0</v>
      </c>
      <c r="N226" s="22"/>
      <c r="O226" s="22"/>
      <c r="P226" s="22"/>
      <c r="Q226" s="22"/>
      <c r="R226" s="22"/>
      <c r="S226" s="23">
        <f t="shared" si="43"/>
        <v>0</v>
      </c>
      <c r="T226" s="22">
        <v>0</v>
      </c>
      <c r="U226" s="22">
        <v>0</v>
      </c>
      <c r="V226" s="22"/>
      <c r="W226" s="22"/>
      <c r="X226" s="22"/>
      <c r="Y226" s="22"/>
      <c r="Z226" s="22"/>
      <c r="AA226" s="22"/>
      <c r="AB226" s="22">
        <f t="shared" si="44"/>
        <v>0</v>
      </c>
      <c r="AC226" s="24">
        <f t="shared" si="45"/>
        <v>0</v>
      </c>
      <c r="AD226" s="25" t="e">
        <f t="shared" si="46"/>
        <v>#DIV/0!</v>
      </c>
      <c r="AE226" s="22">
        <f t="shared" si="47"/>
        <v>0</v>
      </c>
      <c r="AF226" s="24">
        <f t="shared" si="48"/>
        <v>0</v>
      </c>
      <c r="AG226" s="24" t="e">
        <f t="shared" si="49"/>
        <v>#DIV/0!</v>
      </c>
      <c r="AH226" s="24" t="e">
        <f t="shared" si="50"/>
        <v>#DIV/0!</v>
      </c>
      <c r="AI226" s="22"/>
      <c r="AJ226" s="22"/>
      <c r="AK226" s="24">
        <f t="shared" si="51"/>
        <v>0</v>
      </c>
      <c r="AL226" s="22"/>
      <c r="AM226" s="24">
        <f t="shared" si="52"/>
        <v>0</v>
      </c>
      <c r="AN226" s="22"/>
      <c r="AO226" s="22">
        <v>0</v>
      </c>
      <c r="AP226" s="24">
        <f t="shared" si="53"/>
        <v>0</v>
      </c>
      <c r="AQ226" s="24" t="e">
        <f t="shared" si="54"/>
        <v>#DIV/0!</v>
      </c>
      <c r="AR226" s="22"/>
      <c r="AS226" s="22"/>
      <c r="AT226" s="22"/>
      <c r="AU226" s="22"/>
      <c r="AV226" s="22"/>
      <c r="AW226" s="22"/>
      <c r="AX226" s="22">
        <v>0</v>
      </c>
      <c r="AY226" s="24">
        <f t="shared" si="55"/>
        <v>0</v>
      </c>
      <c r="AZ226" s="22">
        <v>0</v>
      </c>
      <c r="BA226" s="24">
        <f t="shared" si="56"/>
        <v>0</v>
      </c>
      <c r="BB226" s="22"/>
      <c r="BC226" s="26"/>
    </row>
    <row r="228" spans="1:55" x14ac:dyDescent="0.25">
      <c r="AU228" s="15"/>
    </row>
  </sheetData>
  <autoFilter ref="A2:BC227" xr:uid="{79B31C98-B064-4A40-AFEB-9E1F7DD44186}">
    <filterColumn colId="2">
      <filters blank="1">
        <filter val="BDLA"/>
      </filters>
    </filterColumn>
  </autoFilter>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mode d'emploi</vt:lpstr>
      <vt:lpstr>Synthèse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CHEVILLON Quentin</dc:creator>
  <cp:lastModifiedBy>CHEVILLON Quentin</cp:lastModifiedBy>
  <dcterms:created xsi:type="dcterms:W3CDTF">2020-12-07T15:59:14Z</dcterms:created>
  <dcterms:modified xsi:type="dcterms:W3CDTF">2020-12-07T16:03:00Z</dcterms:modified>
</cp:coreProperties>
</file>