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Dg_C\Dc\BDLA\Commun\6-Organisation et fonctionnement des services\61-Collection\Politique documentaire\STATS\Stats réseau 2020\"/>
    </mc:Choice>
  </mc:AlternateContent>
  <xr:revisionPtr revIDLastSave="0" documentId="13_ncr:1_{27FDF23E-32CE-4D1B-BCF4-BC721BD44D3B}" xr6:coauthVersionLast="45" xr6:coauthVersionMax="45" xr10:uidLastSave="{00000000-0000-0000-0000-000000000000}"/>
  <bookViews>
    <workbookView xWindow="-120" yWindow="-120" windowWidth="25440" windowHeight="15390" xr2:uid="{73124808-A454-418B-B0F9-A2AC28A52BE9}"/>
  </bookViews>
  <sheets>
    <sheet name="mode d'emploi" sheetId="2" r:id="rId1"/>
    <sheet name="Synthèse 2020" sheetId="3" r:id="rId2"/>
  </sheets>
  <definedNames>
    <definedName name="_xlnm._FilterDatabase" localSheetId="1" hidden="1">'Synthèse 2020'!$A$2:$BB$193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93" i="3" l="1"/>
  <c r="AX193" i="3"/>
  <c r="AS193" i="3"/>
  <c r="AN193" i="3"/>
  <c r="AK193" i="3"/>
  <c r="AI193" i="3"/>
  <c r="AD193" i="3"/>
  <c r="AB193" i="3"/>
  <c r="AA193" i="3"/>
  <c r="AO193" i="3" s="1"/>
  <c r="Q193" i="3"/>
  <c r="AZ192" i="3"/>
  <c r="AX192" i="3"/>
  <c r="AS192" i="3"/>
  <c r="AN192" i="3"/>
  <c r="AK192" i="3"/>
  <c r="AI192" i="3"/>
  <c r="AE192" i="3"/>
  <c r="AD192" i="3"/>
  <c r="AC192" i="3"/>
  <c r="AA192" i="3"/>
  <c r="Q192" i="3"/>
  <c r="AZ191" i="3"/>
  <c r="AX191" i="3"/>
  <c r="AS191" i="3"/>
  <c r="AN191" i="3"/>
  <c r="AK191" i="3"/>
  <c r="AI191" i="3"/>
  <c r="AD191" i="3"/>
  <c r="AB191" i="3"/>
  <c r="AA191" i="3"/>
  <c r="AO191" i="3" s="1"/>
  <c r="Q191" i="3"/>
  <c r="AZ190" i="3"/>
  <c r="AX190" i="3"/>
  <c r="AS190" i="3"/>
  <c r="AN190" i="3"/>
  <c r="AK190" i="3"/>
  <c r="AI190" i="3"/>
  <c r="AE190" i="3"/>
  <c r="AD190" i="3"/>
  <c r="AC190" i="3"/>
  <c r="AA190" i="3"/>
  <c r="Q190" i="3"/>
  <c r="AZ189" i="3"/>
  <c r="AX189" i="3"/>
  <c r="AS189" i="3"/>
  <c r="AN189" i="3"/>
  <c r="AK189" i="3"/>
  <c r="AI189" i="3"/>
  <c r="AD189" i="3"/>
  <c r="AB189" i="3"/>
  <c r="AA189" i="3"/>
  <c r="AO189" i="3" s="1"/>
  <c r="Q189" i="3"/>
  <c r="AZ188" i="3"/>
  <c r="AX188" i="3"/>
  <c r="AS188" i="3"/>
  <c r="AN188" i="3"/>
  <c r="AK188" i="3"/>
  <c r="AI188" i="3"/>
  <c r="AE188" i="3"/>
  <c r="AD188" i="3"/>
  <c r="AC188" i="3"/>
  <c r="AA188" i="3"/>
  <c r="Q188" i="3"/>
  <c r="AZ187" i="3"/>
  <c r="AX187" i="3"/>
  <c r="AS187" i="3"/>
  <c r="AN187" i="3"/>
  <c r="AK187" i="3"/>
  <c r="AI187" i="3"/>
  <c r="AD187" i="3"/>
  <c r="AB187" i="3"/>
  <c r="AA187" i="3"/>
  <c r="AO187" i="3" s="1"/>
  <c r="Q187" i="3"/>
  <c r="AZ186" i="3"/>
  <c r="AX186" i="3"/>
  <c r="AS186" i="3"/>
  <c r="AN186" i="3"/>
  <c r="AK186" i="3"/>
  <c r="AI186" i="3"/>
  <c r="AE186" i="3"/>
  <c r="AD186" i="3"/>
  <c r="AC186" i="3"/>
  <c r="AA186" i="3"/>
  <c r="Q186" i="3"/>
  <c r="AZ185" i="3"/>
  <c r="AX185" i="3"/>
  <c r="AS185" i="3"/>
  <c r="AN185" i="3"/>
  <c r="AK185" i="3"/>
  <c r="AI185" i="3"/>
  <c r="AD185" i="3"/>
  <c r="AB185" i="3"/>
  <c r="AA185" i="3"/>
  <c r="AO185" i="3" s="1"/>
  <c r="Q185" i="3"/>
  <c r="AZ184" i="3"/>
  <c r="AX184" i="3"/>
  <c r="AS184" i="3"/>
  <c r="AN184" i="3"/>
  <c r="AK184" i="3"/>
  <c r="AI184" i="3"/>
  <c r="AE184" i="3"/>
  <c r="AD184" i="3"/>
  <c r="AC184" i="3"/>
  <c r="AA184" i="3"/>
  <c r="Q184" i="3"/>
  <c r="AZ183" i="3"/>
  <c r="AX183" i="3"/>
  <c r="AS183" i="3"/>
  <c r="AN183" i="3"/>
  <c r="AK183" i="3"/>
  <c r="AI183" i="3"/>
  <c r="AD183" i="3"/>
  <c r="AB183" i="3"/>
  <c r="AA183" i="3"/>
  <c r="AO183" i="3" s="1"/>
  <c r="Q183" i="3"/>
  <c r="AZ182" i="3"/>
  <c r="AX182" i="3"/>
  <c r="AS182" i="3"/>
  <c r="AN182" i="3"/>
  <c r="AK182" i="3"/>
  <c r="AI182" i="3"/>
  <c r="AE182" i="3"/>
  <c r="AD182" i="3"/>
  <c r="AC182" i="3"/>
  <c r="AA182" i="3"/>
  <c r="Q182" i="3"/>
  <c r="AZ181" i="3"/>
  <c r="AX181" i="3"/>
  <c r="AS181" i="3"/>
  <c r="AN181" i="3"/>
  <c r="AK181" i="3"/>
  <c r="AI181" i="3"/>
  <c r="AD181" i="3"/>
  <c r="AB181" i="3"/>
  <c r="AA181" i="3"/>
  <c r="AO181" i="3" s="1"/>
  <c r="Q181" i="3"/>
  <c r="AZ180" i="3"/>
  <c r="AX180" i="3"/>
  <c r="AS180" i="3"/>
  <c r="AN180" i="3"/>
  <c r="AK180" i="3"/>
  <c r="AI180" i="3"/>
  <c r="AE180" i="3"/>
  <c r="AD180" i="3"/>
  <c r="AC180" i="3"/>
  <c r="AA180" i="3"/>
  <c r="Q180" i="3"/>
  <c r="AZ179" i="3"/>
  <c r="AX179" i="3"/>
  <c r="AS179" i="3"/>
  <c r="AN179" i="3"/>
  <c r="AK179" i="3"/>
  <c r="AI179" i="3"/>
  <c r="AD179" i="3"/>
  <c r="AB179" i="3"/>
  <c r="AA179" i="3"/>
  <c r="AO179" i="3" s="1"/>
  <c r="Q179" i="3"/>
  <c r="AZ178" i="3"/>
  <c r="AX178" i="3"/>
  <c r="AS178" i="3"/>
  <c r="AN178" i="3"/>
  <c r="AK178" i="3"/>
  <c r="AI178" i="3"/>
  <c r="AE178" i="3"/>
  <c r="AD178" i="3"/>
  <c r="AC178" i="3"/>
  <c r="AA178" i="3"/>
  <c r="Q178" i="3"/>
  <c r="AZ177" i="3"/>
  <c r="AX177" i="3"/>
  <c r="AS177" i="3"/>
  <c r="AN177" i="3"/>
  <c r="AK177" i="3"/>
  <c r="AI177" i="3"/>
  <c r="AD177" i="3"/>
  <c r="AB177" i="3"/>
  <c r="AA177" i="3"/>
  <c r="AO177" i="3" s="1"/>
  <c r="Q177" i="3"/>
  <c r="AZ176" i="3"/>
  <c r="AX176" i="3"/>
  <c r="AS176" i="3"/>
  <c r="AN176" i="3"/>
  <c r="AK176" i="3"/>
  <c r="AI176" i="3"/>
  <c r="AE176" i="3"/>
  <c r="AD176" i="3"/>
  <c r="AC176" i="3"/>
  <c r="AA176" i="3"/>
  <c r="Q176" i="3"/>
  <c r="AZ175" i="3"/>
  <c r="AX175" i="3"/>
  <c r="AS175" i="3"/>
  <c r="AN175" i="3"/>
  <c r="AK175" i="3"/>
  <c r="AI175" i="3"/>
  <c r="AD175" i="3"/>
  <c r="AB175" i="3"/>
  <c r="AA175" i="3"/>
  <c r="AO175" i="3" s="1"/>
  <c r="Q175" i="3"/>
  <c r="AZ174" i="3"/>
  <c r="AX174" i="3"/>
  <c r="AS174" i="3"/>
  <c r="AN174" i="3"/>
  <c r="AK174" i="3"/>
  <c r="AI174" i="3"/>
  <c r="AE174" i="3"/>
  <c r="AD174" i="3"/>
  <c r="AC174" i="3"/>
  <c r="AA174" i="3"/>
  <c r="Q174" i="3"/>
  <c r="AZ173" i="3"/>
  <c r="AX173" i="3"/>
  <c r="AS173" i="3"/>
  <c r="AN173" i="3"/>
  <c r="AK173" i="3"/>
  <c r="AI173" i="3"/>
  <c r="AD173" i="3"/>
  <c r="AB173" i="3"/>
  <c r="AA173" i="3"/>
  <c r="AO173" i="3" s="1"/>
  <c r="Q173" i="3"/>
  <c r="AZ172" i="3"/>
  <c r="AX172" i="3"/>
  <c r="AS172" i="3"/>
  <c r="AN172" i="3"/>
  <c r="AK172" i="3"/>
  <c r="AI172" i="3"/>
  <c r="AE172" i="3"/>
  <c r="AD172" i="3"/>
  <c r="AC172" i="3"/>
  <c r="AA172" i="3"/>
  <c r="Q172" i="3"/>
  <c r="AZ171" i="3"/>
  <c r="AX171" i="3"/>
  <c r="AS171" i="3"/>
  <c r="AN171" i="3"/>
  <c r="AK171" i="3"/>
  <c r="AI171" i="3"/>
  <c r="AD171" i="3"/>
  <c r="AB171" i="3"/>
  <c r="AA171" i="3"/>
  <c r="AO171" i="3" s="1"/>
  <c r="Q171" i="3"/>
  <c r="AZ170" i="3"/>
  <c r="AX170" i="3"/>
  <c r="AS170" i="3"/>
  <c r="AN170" i="3"/>
  <c r="AK170" i="3"/>
  <c r="AI170" i="3"/>
  <c r="AE170" i="3"/>
  <c r="AD170" i="3"/>
  <c r="AC170" i="3"/>
  <c r="AA170" i="3"/>
  <c r="Q170" i="3"/>
  <c r="AZ169" i="3"/>
  <c r="AX169" i="3"/>
  <c r="AS169" i="3"/>
  <c r="AN169" i="3"/>
  <c r="AK169" i="3"/>
  <c r="AI169" i="3"/>
  <c r="AD169" i="3"/>
  <c r="AB169" i="3"/>
  <c r="AA169" i="3"/>
  <c r="AO169" i="3" s="1"/>
  <c r="Q169" i="3"/>
  <c r="AZ168" i="3"/>
  <c r="AX168" i="3"/>
  <c r="AS168" i="3"/>
  <c r="AN168" i="3"/>
  <c r="AK168" i="3"/>
  <c r="AI168" i="3"/>
  <c r="AE168" i="3"/>
  <c r="AD168" i="3"/>
  <c r="AC168" i="3"/>
  <c r="AA168" i="3"/>
  <c r="Q168" i="3"/>
  <c r="AZ167" i="3"/>
  <c r="AX167" i="3"/>
  <c r="AS167" i="3"/>
  <c r="AN167" i="3"/>
  <c r="AK167" i="3"/>
  <c r="AI167" i="3"/>
  <c r="AD167" i="3"/>
  <c r="AB167" i="3"/>
  <c r="AA167" i="3"/>
  <c r="AO167" i="3" s="1"/>
  <c r="Q167" i="3"/>
  <c r="AZ166" i="3"/>
  <c r="AX166" i="3"/>
  <c r="AS166" i="3"/>
  <c r="AN166" i="3"/>
  <c r="AK166" i="3"/>
  <c r="AI166" i="3"/>
  <c r="AE166" i="3"/>
  <c r="AD166" i="3"/>
  <c r="AC166" i="3"/>
  <c r="AA166" i="3"/>
  <c r="Q166" i="3"/>
  <c r="AZ165" i="3"/>
  <c r="AX165" i="3"/>
  <c r="AS165" i="3"/>
  <c r="AN165" i="3"/>
  <c r="AK165" i="3"/>
  <c r="AI165" i="3"/>
  <c r="AD165" i="3"/>
  <c r="AB165" i="3"/>
  <c r="AA165" i="3"/>
  <c r="AO165" i="3" s="1"/>
  <c r="Q165" i="3"/>
  <c r="AZ164" i="3"/>
  <c r="AX164" i="3"/>
  <c r="AS164" i="3"/>
  <c r="AN164" i="3"/>
  <c r="AK164" i="3"/>
  <c r="AI164" i="3"/>
  <c r="AE164" i="3"/>
  <c r="AD164" i="3"/>
  <c r="AC164" i="3"/>
  <c r="AA164" i="3"/>
  <c r="Q164" i="3"/>
  <c r="AZ163" i="3"/>
  <c r="AX163" i="3"/>
  <c r="AS163" i="3"/>
  <c r="AN163" i="3"/>
  <c r="AK163" i="3"/>
  <c r="AI163" i="3"/>
  <c r="AD163" i="3"/>
  <c r="AB163" i="3"/>
  <c r="AA163" i="3"/>
  <c r="AO163" i="3" s="1"/>
  <c r="Q163" i="3"/>
  <c r="AZ162" i="3"/>
  <c r="AX162" i="3"/>
  <c r="AS162" i="3"/>
  <c r="AN162" i="3"/>
  <c r="AK162" i="3"/>
  <c r="AI162" i="3"/>
  <c r="AE162" i="3"/>
  <c r="AD162" i="3"/>
  <c r="AC162" i="3"/>
  <c r="AA162" i="3"/>
  <c r="Q162" i="3"/>
  <c r="AZ161" i="3"/>
  <c r="AX161" i="3"/>
  <c r="AS161" i="3"/>
  <c r="AN161" i="3"/>
  <c r="AK161" i="3"/>
  <c r="AI161" i="3"/>
  <c r="AD161" i="3"/>
  <c r="AB161" i="3"/>
  <c r="AA161" i="3"/>
  <c r="AO161" i="3" s="1"/>
  <c r="Q161" i="3"/>
  <c r="AZ160" i="3"/>
  <c r="AX160" i="3"/>
  <c r="AS160" i="3"/>
  <c r="AN160" i="3"/>
  <c r="AK160" i="3"/>
  <c r="AI160" i="3"/>
  <c r="AE160" i="3"/>
  <c r="AD160" i="3"/>
  <c r="AC160" i="3"/>
  <c r="AA160" i="3"/>
  <c r="Q160" i="3"/>
  <c r="AZ159" i="3"/>
  <c r="AX159" i="3"/>
  <c r="AS159" i="3"/>
  <c r="AN159" i="3"/>
  <c r="AK159" i="3"/>
  <c r="AI159" i="3"/>
  <c r="AD159" i="3"/>
  <c r="AB159" i="3"/>
  <c r="AA159" i="3"/>
  <c r="AO159" i="3" s="1"/>
  <c r="Q159" i="3"/>
  <c r="AZ158" i="3"/>
  <c r="AX158" i="3"/>
  <c r="AS158" i="3"/>
  <c r="AN158" i="3"/>
  <c r="AK158" i="3"/>
  <c r="AI158" i="3"/>
  <c r="AE158" i="3"/>
  <c r="AD158" i="3"/>
  <c r="AC158" i="3"/>
  <c r="AA158" i="3"/>
  <c r="Q158" i="3"/>
  <c r="AZ157" i="3"/>
  <c r="AX157" i="3"/>
  <c r="AS157" i="3"/>
  <c r="AN157" i="3"/>
  <c r="AK157" i="3"/>
  <c r="AI157" i="3"/>
  <c r="AD157" i="3"/>
  <c r="AB157" i="3"/>
  <c r="AA157" i="3"/>
  <c r="AO157" i="3" s="1"/>
  <c r="Q157" i="3"/>
  <c r="AZ156" i="3"/>
  <c r="AX156" i="3"/>
  <c r="AS156" i="3"/>
  <c r="AN156" i="3"/>
  <c r="AK156" i="3"/>
  <c r="AI156" i="3"/>
  <c r="AE156" i="3"/>
  <c r="AD156" i="3"/>
  <c r="AC156" i="3"/>
  <c r="AA156" i="3"/>
  <c r="Q156" i="3"/>
  <c r="AZ155" i="3"/>
  <c r="AX155" i="3"/>
  <c r="AS155" i="3"/>
  <c r="AN155" i="3"/>
  <c r="AK155" i="3"/>
  <c r="AI155" i="3"/>
  <c r="AD155" i="3"/>
  <c r="AB155" i="3"/>
  <c r="AA155" i="3"/>
  <c r="AO155" i="3" s="1"/>
  <c r="Q155" i="3"/>
  <c r="AZ154" i="3"/>
  <c r="AX154" i="3"/>
  <c r="AS154" i="3"/>
  <c r="AN154" i="3"/>
  <c r="AK154" i="3"/>
  <c r="AI154" i="3"/>
  <c r="AE154" i="3"/>
  <c r="AD154" i="3"/>
  <c r="AC154" i="3"/>
  <c r="AA154" i="3"/>
  <c r="Q154" i="3"/>
  <c r="AZ153" i="3"/>
  <c r="AX153" i="3"/>
  <c r="AS153" i="3"/>
  <c r="AN153" i="3"/>
  <c r="AK153" i="3"/>
  <c r="AI153" i="3"/>
  <c r="AD153" i="3"/>
  <c r="AE153" i="3" s="1"/>
  <c r="AB153" i="3"/>
  <c r="AA153" i="3"/>
  <c r="AO153" i="3" s="1"/>
  <c r="Q153" i="3"/>
  <c r="AZ152" i="3"/>
  <c r="AX152" i="3"/>
  <c r="AS152" i="3"/>
  <c r="AO152" i="3"/>
  <c r="AN152" i="3"/>
  <c r="AK152" i="3"/>
  <c r="AI152" i="3"/>
  <c r="AE152" i="3"/>
  <c r="AD152" i="3"/>
  <c r="AA152" i="3"/>
  <c r="Q152" i="3"/>
  <c r="AZ151" i="3"/>
  <c r="AX151" i="3"/>
  <c r="AS151" i="3"/>
  <c r="AN151" i="3"/>
  <c r="AK151" i="3"/>
  <c r="AI151" i="3"/>
  <c r="AF151" i="3"/>
  <c r="AG151" i="3" s="1"/>
  <c r="AD151" i="3"/>
  <c r="AE151" i="3" s="1"/>
  <c r="AB151" i="3"/>
  <c r="AA151" i="3"/>
  <c r="AO151" i="3" s="1"/>
  <c r="Q151" i="3"/>
  <c r="AZ150" i="3"/>
  <c r="AX150" i="3"/>
  <c r="AS150" i="3"/>
  <c r="AN150" i="3"/>
  <c r="AK150" i="3"/>
  <c r="AI150" i="3"/>
  <c r="AE150" i="3"/>
  <c r="AD150" i="3"/>
  <c r="AA150" i="3"/>
  <c r="Q150" i="3"/>
  <c r="AZ149" i="3"/>
  <c r="AX149" i="3"/>
  <c r="AS149" i="3"/>
  <c r="AN149" i="3"/>
  <c r="AK149" i="3"/>
  <c r="AI149" i="3"/>
  <c r="AF149" i="3"/>
  <c r="AG149" i="3" s="1"/>
  <c r="AD149" i="3"/>
  <c r="AE149" i="3" s="1"/>
  <c r="AB149" i="3"/>
  <c r="AA149" i="3"/>
  <c r="AO149" i="3" s="1"/>
  <c r="Q149" i="3"/>
  <c r="AZ148" i="3"/>
  <c r="AX148" i="3"/>
  <c r="AS148" i="3"/>
  <c r="AO148" i="3"/>
  <c r="AN148" i="3"/>
  <c r="AK148" i="3"/>
  <c r="AI148" i="3"/>
  <c r="AE148" i="3"/>
  <c r="AD148" i="3"/>
  <c r="AA148" i="3"/>
  <c r="Q148" i="3"/>
  <c r="AZ147" i="3"/>
  <c r="AX147" i="3"/>
  <c r="AS147" i="3"/>
  <c r="AN147" i="3"/>
  <c r="AK147" i="3"/>
  <c r="AI147" i="3"/>
  <c r="AF147" i="3"/>
  <c r="AG147" i="3" s="1"/>
  <c r="AD147" i="3"/>
  <c r="AE147" i="3" s="1"/>
  <c r="AB147" i="3"/>
  <c r="AA147" i="3"/>
  <c r="AO147" i="3" s="1"/>
  <c r="Q147" i="3"/>
  <c r="AZ146" i="3"/>
  <c r="AX146" i="3"/>
  <c r="AS146" i="3"/>
  <c r="AN146" i="3"/>
  <c r="AK146" i="3"/>
  <c r="AI146" i="3"/>
  <c r="AE146" i="3"/>
  <c r="AD146" i="3"/>
  <c r="AA146" i="3"/>
  <c r="Q146" i="3"/>
  <c r="AZ145" i="3"/>
  <c r="AX145" i="3"/>
  <c r="AS145" i="3"/>
  <c r="AN145" i="3"/>
  <c r="AK145" i="3"/>
  <c r="AI145" i="3"/>
  <c r="AF145" i="3"/>
  <c r="AG145" i="3" s="1"/>
  <c r="AD145" i="3"/>
  <c r="AE145" i="3" s="1"/>
  <c r="AB145" i="3"/>
  <c r="AA145" i="3"/>
  <c r="AO145" i="3" s="1"/>
  <c r="Q145" i="3"/>
  <c r="AZ144" i="3"/>
  <c r="AX144" i="3"/>
  <c r="AS144" i="3"/>
  <c r="AO144" i="3"/>
  <c r="AN144" i="3"/>
  <c r="AK144" i="3"/>
  <c r="AI144" i="3"/>
  <c r="AE144" i="3"/>
  <c r="AD144" i="3"/>
  <c r="AA144" i="3"/>
  <c r="Q144" i="3"/>
  <c r="AZ143" i="3"/>
  <c r="AX143" i="3"/>
  <c r="AS143" i="3"/>
  <c r="AN143" i="3"/>
  <c r="AK143" i="3"/>
  <c r="AI143" i="3"/>
  <c r="AF143" i="3"/>
  <c r="AG143" i="3" s="1"/>
  <c r="AD143" i="3"/>
  <c r="AE143" i="3" s="1"/>
  <c r="AB143" i="3"/>
  <c r="AA143" i="3"/>
  <c r="AO143" i="3" s="1"/>
  <c r="Q143" i="3"/>
  <c r="AZ142" i="3"/>
  <c r="AX142" i="3"/>
  <c r="AS142" i="3"/>
  <c r="AN142" i="3"/>
  <c r="AK142" i="3"/>
  <c r="AI142" i="3"/>
  <c r="AE142" i="3"/>
  <c r="AD142" i="3"/>
  <c r="AA142" i="3"/>
  <c r="Q142" i="3"/>
  <c r="AZ141" i="3"/>
  <c r="AX141" i="3"/>
  <c r="AS141" i="3"/>
  <c r="AN141" i="3"/>
  <c r="AK141" i="3"/>
  <c r="AI141" i="3"/>
  <c r="AF141" i="3"/>
  <c r="AG141" i="3" s="1"/>
  <c r="AD141" i="3"/>
  <c r="AE141" i="3" s="1"/>
  <c r="AB141" i="3"/>
  <c r="AA141" i="3"/>
  <c r="AO141" i="3" s="1"/>
  <c r="Q141" i="3"/>
  <c r="AZ140" i="3"/>
  <c r="AX140" i="3"/>
  <c r="AS140" i="3"/>
  <c r="AO140" i="3"/>
  <c r="AN140" i="3"/>
  <c r="AK140" i="3"/>
  <c r="AI140" i="3"/>
  <c r="AE140" i="3"/>
  <c r="AD140" i="3"/>
  <c r="AA140" i="3"/>
  <c r="Q140" i="3"/>
  <c r="AZ139" i="3"/>
  <c r="AX139" i="3"/>
  <c r="AS139" i="3"/>
  <c r="AN139" i="3"/>
  <c r="AK139" i="3"/>
  <c r="AI139" i="3"/>
  <c r="AF139" i="3"/>
  <c r="AG139" i="3" s="1"/>
  <c r="AD139" i="3"/>
  <c r="AE139" i="3" s="1"/>
  <c r="AB139" i="3"/>
  <c r="AA139" i="3"/>
  <c r="AO139" i="3" s="1"/>
  <c r="Q139" i="3"/>
  <c r="AZ138" i="3"/>
  <c r="AX138" i="3"/>
  <c r="AS138" i="3"/>
  <c r="AN138" i="3"/>
  <c r="AK138" i="3"/>
  <c r="AI138" i="3"/>
  <c r="AE138" i="3"/>
  <c r="AD138" i="3"/>
  <c r="AA138" i="3"/>
  <c r="Q138" i="3"/>
  <c r="AZ137" i="3"/>
  <c r="AX137" i="3"/>
  <c r="AS137" i="3"/>
  <c r="AN137" i="3"/>
  <c r="AK137" i="3"/>
  <c r="AI137" i="3"/>
  <c r="AF137" i="3"/>
  <c r="AG137" i="3" s="1"/>
  <c r="AD137" i="3"/>
  <c r="AE137" i="3" s="1"/>
  <c r="AB137" i="3"/>
  <c r="AA137" i="3"/>
  <c r="AO137" i="3" s="1"/>
  <c r="Q137" i="3"/>
  <c r="AZ136" i="3"/>
  <c r="AX136" i="3"/>
  <c r="AS136" i="3"/>
  <c r="AO136" i="3"/>
  <c r="AN136" i="3"/>
  <c r="AK136" i="3"/>
  <c r="AI136" i="3"/>
  <c r="AE136" i="3"/>
  <c r="AD136" i="3"/>
  <c r="AA136" i="3"/>
  <c r="Q136" i="3"/>
  <c r="AZ135" i="3"/>
  <c r="AX135" i="3"/>
  <c r="AS135" i="3"/>
  <c r="AN135" i="3"/>
  <c r="AK135" i="3"/>
  <c r="AI135" i="3"/>
  <c r="AF135" i="3"/>
  <c r="AG135" i="3" s="1"/>
  <c r="AD135" i="3"/>
  <c r="AE135" i="3" s="1"/>
  <c r="AB135" i="3"/>
  <c r="AA135" i="3"/>
  <c r="AO135" i="3" s="1"/>
  <c r="Q135" i="3"/>
  <c r="AZ134" i="3"/>
  <c r="AX134" i="3"/>
  <c r="AS134" i="3"/>
  <c r="AN134" i="3"/>
  <c r="AK134" i="3"/>
  <c r="AI134" i="3"/>
  <c r="AE134" i="3"/>
  <c r="AD134" i="3"/>
  <c r="AA134" i="3"/>
  <c r="Q134" i="3"/>
  <c r="AZ133" i="3"/>
  <c r="AX133" i="3"/>
  <c r="AS133" i="3"/>
  <c r="AN133" i="3"/>
  <c r="AK133" i="3"/>
  <c r="AI133" i="3"/>
  <c r="AF133" i="3"/>
  <c r="AG133" i="3" s="1"/>
  <c r="AD133" i="3"/>
  <c r="AE133" i="3" s="1"/>
  <c r="AB133" i="3"/>
  <c r="AA133" i="3"/>
  <c r="AO133" i="3" s="1"/>
  <c r="Q133" i="3"/>
  <c r="AZ132" i="3"/>
  <c r="AX132" i="3"/>
  <c r="AS132" i="3"/>
  <c r="AO132" i="3"/>
  <c r="AN132" i="3"/>
  <c r="AK132" i="3"/>
  <c r="AI132" i="3"/>
  <c r="AE132" i="3"/>
  <c r="AD132" i="3"/>
  <c r="AA132" i="3"/>
  <c r="Q132" i="3"/>
  <c r="AZ131" i="3"/>
  <c r="AX131" i="3"/>
  <c r="AS131" i="3"/>
  <c r="AN131" i="3"/>
  <c r="AK131" i="3"/>
  <c r="AI131" i="3"/>
  <c r="AF131" i="3"/>
  <c r="AG131" i="3" s="1"/>
  <c r="AD131" i="3"/>
  <c r="AE131" i="3" s="1"/>
  <c r="AB131" i="3"/>
  <c r="AA131" i="3"/>
  <c r="AO131" i="3" s="1"/>
  <c r="Q131" i="3"/>
  <c r="AZ130" i="3"/>
  <c r="AX130" i="3"/>
  <c r="AS130" i="3"/>
  <c r="AN130" i="3"/>
  <c r="AK130" i="3"/>
  <c r="AI130" i="3"/>
  <c r="AE130" i="3"/>
  <c r="AD130" i="3"/>
  <c r="AA130" i="3"/>
  <c r="Q130" i="3"/>
  <c r="AZ129" i="3"/>
  <c r="AX129" i="3"/>
  <c r="AS129" i="3"/>
  <c r="AN129" i="3"/>
  <c r="AK129" i="3"/>
  <c r="AI129" i="3"/>
  <c r="AF129" i="3"/>
  <c r="AG129" i="3" s="1"/>
  <c r="AD129" i="3"/>
  <c r="AE129" i="3" s="1"/>
  <c r="AB129" i="3"/>
  <c r="AA129" i="3"/>
  <c r="AO129" i="3" s="1"/>
  <c r="Q129" i="3"/>
  <c r="AZ128" i="3"/>
  <c r="AX128" i="3"/>
  <c r="AS128" i="3"/>
  <c r="AO128" i="3"/>
  <c r="AN128" i="3"/>
  <c r="AK128" i="3"/>
  <c r="AI128" i="3"/>
  <c r="AE128" i="3"/>
  <c r="AD128" i="3"/>
  <c r="AA128" i="3"/>
  <c r="Q128" i="3"/>
  <c r="AZ127" i="3"/>
  <c r="AX127" i="3"/>
  <c r="AS127" i="3"/>
  <c r="AN127" i="3"/>
  <c r="AK127" i="3"/>
  <c r="AI127" i="3"/>
  <c r="AF127" i="3"/>
  <c r="AG127" i="3" s="1"/>
  <c r="AD127" i="3"/>
  <c r="AE127" i="3" s="1"/>
  <c r="AB127" i="3"/>
  <c r="AA127" i="3"/>
  <c r="AO127" i="3" s="1"/>
  <c r="Q127" i="3"/>
  <c r="AZ126" i="3"/>
  <c r="AX126" i="3"/>
  <c r="AS126" i="3"/>
  <c r="AN126" i="3"/>
  <c r="AK126" i="3"/>
  <c r="AI126" i="3"/>
  <c r="AE126" i="3"/>
  <c r="AD126" i="3"/>
  <c r="AA126" i="3"/>
  <c r="Q126" i="3"/>
  <c r="AZ125" i="3"/>
  <c r="AX125" i="3"/>
  <c r="AS125" i="3"/>
  <c r="AN125" i="3"/>
  <c r="AK125" i="3"/>
  <c r="AI125" i="3"/>
  <c r="AF125" i="3"/>
  <c r="AG125" i="3" s="1"/>
  <c r="AD125" i="3"/>
  <c r="AE125" i="3" s="1"/>
  <c r="AB125" i="3"/>
  <c r="AA125" i="3"/>
  <c r="AO125" i="3" s="1"/>
  <c r="Q125" i="3"/>
  <c r="AZ124" i="3"/>
  <c r="AX124" i="3"/>
  <c r="AS124" i="3"/>
  <c r="AO124" i="3"/>
  <c r="AN124" i="3"/>
  <c r="AK124" i="3"/>
  <c r="AI124" i="3"/>
  <c r="AE124" i="3"/>
  <c r="AD124" i="3"/>
  <c r="AA124" i="3"/>
  <c r="Q124" i="3"/>
  <c r="AZ123" i="3"/>
  <c r="AX123" i="3"/>
  <c r="AS123" i="3"/>
  <c r="AN123" i="3"/>
  <c r="AK123" i="3"/>
  <c r="AI123" i="3"/>
  <c r="AF123" i="3"/>
  <c r="AG123" i="3" s="1"/>
  <c r="AD123" i="3"/>
  <c r="AE123" i="3" s="1"/>
  <c r="AB123" i="3"/>
  <c r="AA123" i="3"/>
  <c r="AO123" i="3" s="1"/>
  <c r="Q123" i="3"/>
  <c r="AZ122" i="3"/>
  <c r="AX122" i="3"/>
  <c r="AS122" i="3"/>
  <c r="AN122" i="3"/>
  <c r="AK122" i="3"/>
  <c r="AI122" i="3"/>
  <c r="AE122" i="3"/>
  <c r="AD122" i="3"/>
  <c r="AA122" i="3"/>
  <c r="Q122" i="3"/>
  <c r="AZ121" i="3"/>
  <c r="AX121" i="3"/>
  <c r="AS121" i="3"/>
  <c r="AN121" i="3"/>
  <c r="AK121" i="3"/>
  <c r="AI121" i="3"/>
  <c r="AF121" i="3"/>
  <c r="AG121" i="3" s="1"/>
  <c r="AD121" i="3"/>
  <c r="AE121" i="3" s="1"/>
  <c r="AB121" i="3"/>
  <c r="AA121" i="3"/>
  <c r="AO121" i="3" s="1"/>
  <c r="Q121" i="3"/>
  <c r="AZ120" i="3"/>
  <c r="AX120" i="3"/>
  <c r="AS120" i="3"/>
  <c r="AO120" i="3"/>
  <c r="AN120" i="3"/>
  <c r="AK120" i="3"/>
  <c r="AI120" i="3"/>
  <c r="AE120" i="3"/>
  <c r="AD120" i="3"/>
  <c r="AA120" i="3"/>
  <c r="Q120" i="3"/>
  <c r="AZ119" i="3"/>
  <c r="AX119" i="3"/>
  <c r="AS119" i="3"/>
  <c r="AN119" i="3"/>
  <c r="AK119" i="3"/>
  <c r="AI119" i="3"/>
  <c r="AF119" i="3"/>
  <c r="AG119" i="3" s="1"/>
  <c r="AD119" i="3"/>
  <c r="AE119" i="3" s="1"/>
  <c r="AB119" i="3"/>
  <c r="AA119" i="3"/>
  <c r="AO119" i="3" s="1"/>
  <c r="Q119" i="3"/>
  <c r="AZ118" i="3"/>
  <c r="AX118" i="3"/>
  <c r="AS118" i="3"/>
  <c r="AN118" i="3"/>
  <c r="AK118" i="3"/>
  <c r="AI118" i="3"/>
  <c r="AE118" i="3"/>
  <c r="AD118" i="3"/>
  <c r="AA118" i="3"/>
  <c r="Q118" i="3"/>
  <c r="AZ117" i="3"/>
  <c r="AX117" i="3"/>
  <c r="AS117" i="3"/>
  <c r="AN117" i="3"/>
  <c r="AK117" i="3"/>
  <c r="AI117" i="3"/>
  <c r="AF117" i="3"/>
  <c r="AG117" i="3" s="1"/>
  <c r="AD117" i="3"/>
  <c r="AE117" i="3" s="1"/>
  <c r="AB117" i="3"/>
  <c r="AA117" i="3"/>
  <c r="AO117" i="3" s="1"/>
  <c r="Q117" i="3"/>
  <c r="AZ116" i="3"/>
  <c r="AX116" i="3"/>
  <c r="AS116" i="3"/>
  <c r="AO116" i="3"/>
  <c r="AN116" i="3"/>
  <c r="AK116" i="3"/>
  <c r="AI116" i="3"/>
  <c r="AE116" i="3"/>
  <c r="AD116" i="3"/>
  <c r="AA116" i="3"/>
  <c r="Q116" i="3"/>
  <c r="AZ115" i="3"/>
  <c r="AX115" i="3"/>
  <c r="AS115" i="3"/>
  <c r="AN115" i="3"/>
  <c r="AK115" i="3"/>
  <c r="AI115" i="3"/>
  <c r="AF115" i="3"/>
  <c r="AG115" i="3" s="1"/>
  <c r="AD115" i="3"/>
  <c r="AE115" i="3" s="1"/>
  <c r="AB115" i="3"/>
  <c r="AA115" i="3"/>
  <c r="AO115" i="3" s="1"/>
  <c r="Q115" i="3"/>
  <c r="AZ114" i="3"/>
  <c r="AX114" i="3"/>
  <c r="AS114" i="3"/>
  <c r="AN114" i="3"/>
  <c r="AK114" i="3"/>
  <c r="AI114" i="3"/>
  <c r="AE114" i="3"/>
  <c r="AD114" i="3"/>
  <c r="AA114" i="3"/>
  <c r="Q114" i="3"/>
  <c r="AZ113" i="3"/>
  <c r="AX113" i="3"/>
  <c r="AS113" i="3"/>
  <c r="AN113" i="3"/>
  <c r="AK113" i="3"/>
  <c r="AI113" i="3"/>
  <c r="AF113" i="3"/>
  <c r="AG113" i="3" s="1"/>
  <c r="AD113" i="3"/>
  <c r="AE113" i="3" s="1"/>
  <c r="AB113" i="3"/>
  <c r="AA113" i="3"/>
  <c r="AO113" i="3" s="1"/>
  <c r="Q113" i="3"/>
  <c r="AZ112" i="3"/>
  <c r="AX112" i="3"/>
  <c r="AS112" i="3"/>
  <c r="AO112" i="3"/>
  <c r="AN112" i="3"/>
  <c r="AK112" i="3"/>
  <c r="AI112" i="3"/>
  <c r="AE112" i="3"/>
  <c r="AD112" i="3"/>
  <c r="AA112" i="3"/>
  <c r="Q112" i="3"/>
  <c r="AZ111" i="3"/>
  <c r="AX111" i="3"/>
  <c r="AS111" i="3"/>
  <c r="AN111" i="3"/>
  <c r="AK111" i="3"/>
  <c r="AI111" i="3"/>
  <c r="AF111" i="3"/>
  <c r="AG111" i="3" s="1"/>
  <c r="AD111" i="3"/>
  <c r="AE111" i="3" s="1"/>
  <c r="AB111" i="3"/>
  <c r="AA111" i="3"/>
  <c r="AO111" i="3" s="1"/>
  <c r="Q111" i="3"/>
  <c r="AZ110" i="3"/>
  <c r="AX110" i="3"/>
  <c r="AS110" i="3"/>
  <c r="AN110" i="3"/>
  <c r="AK110" i="3"/>
  <c r="AI110" i="3"/>
  <c r="AE110" i="3"/>
  <c r="AD110" i="3"/>
  <c r="AA110" i="3"/>
  <c r="Q110" i="3"/>
  <c r="AZ109" i="3"/>
  <c r="AX109" i="3"/>
  <c r="AS109" i="3"/>
  <c r="AN109" i="3"/>
  <c r="AK109" i="3"/>
  <c r="AI109" i="3"/>
  <c r="AF109" i="3"/>
  <c r="AG109" i="3" s="1"/>
  <c r="AD109" i="3"/>
  <c r="AE109" i="3" s="1"/>
  <c r="AB109" i="3"/>
  <c r="AA109" i="3"/>
  <c r="AO109" i="3" s="1"/>
  <c r="Q109" i="3"/>
  <c r="AZ108" i="3"/>
  <c r="AX108" i="3"/>
  <c r="AS108" i="3"/>
  <c r="AO108" i="3"/>
  <c r="AN108" i="3"/>
  <c r="AK108" i="3"/>
  <c r="AI108" i="3"/>
  <c r="AE108" i="3"/>
  <c r="AD108" i="3"/>
  <c r="AA108" i="3"/>
  <c r="Q108" i="3"/>
  <c r="AZ107" i="3"/>
  <c r="AX107" i="3"/>
  <c r="AS107" i="3"/>
  <c r="AN107" i="3"/>
  <c r="AK107" i="3"/>
  <c r="AI107" i="3"/>
  <c r="AF107" i="3"/>
  <c r="AG107" i="3" s="1"/>
  <c r="AD107" i="3"/>
  <c r="AE107" i="3" s="1"/>
  <c r="AB107" i="3"/>
  <c r="AA107" i="3"/>
  <c r="AO107" i="3" s="1"/>
  <c r="Q107" i="3"/>
  <c r="AZ106" i="3"/>
  <c r="AX106" i="3"/>
  <c r="AS106" i="3"/>
  <c r="AN106" i="3"/>
  <c r="AK106" i="3"/>
  <c r="AI106" i="3"/>
  <c r="AE106" i="3"/>
  <c r="AD106" i="3"/>
  <c r="AA106" i="3"/>
  <c r="Q106" i="3"/>
  <c r="AZ105" i="3"/>
  <c r="AX105" i="3"/>
  <c r="AS105" i="3"/>
  <c r="AN105" i="3"/>
  <c r="AK105" i="3"/>
  <c r="AI105" i="3"/>
  <c r="AF105" i="3"/>
  <c r="AG105" i="3" s="1"/>
  <c r="AD105" i="3"/>
  <c r="AE105" i="3" s="1"/>
  <c r="AB105" i="3"/>
  <c r="AA105" i="3"/>
  <c r="AO105" i="3" s="1"/>
  <c r="Q105" i="3"/>
  <c r="AZ104" i="3"/>
  <c r="AX104" i="3"/>
  <c r="AS104" i="3"/>
  <c r="AO104" i="3"/>
  <c r="AN104" i="3"/>
  <c r="AK104" i="3"/>
  <c r="AI104" i="3"/>
  <c r="AE104" i="3"/>
  <c r="AD104" i="3"/>
  <c r="AA104" i="3"/>
  <c r="Q104" i="3"/>
  <c r="AZ103" i="3"/>
  <c r="AX103" i="3"/>
  <c r="AS103" i="3"/>
  <c r="AN103" i="3"/>
  <c r="AK103" i="3"/>
  <c r="AI103" i="3"/>
  <c r="AD103" i="3"/>
  <c r="AE103" i="3" s="1"/>
  <c r="AB103" i="3"/>
  <c r="AA103" i="3"/>
  <c r="AO103" i="3" s="1"/>
  <c r="Q103" i="3"/>
  <c r="AZ102" i="3"/>
  <c r="AX102" i="3"/>
  <c r="AS102" i="3"/>
  <c r="AN102" i="3"/>
  <c r="AK102" i="3"/>
  <c r="AI102" i="3"/>
  <c r="AE102" i="3"/>
  <c r="AD102" i="3"/>
  <c r="AC102" i="3"/>
  <c r="AA102" i="3"/>
  <c r="Q102" i="3"/>
  <c r="AZ101" i="3"/>
  <c r="AX101" i="3"/>
  <c r="AS101" i="3"/>
  <c r="AN101" i="3"/>
  <c r="AK101" i="3"/>
  <c r="AI101" i="3"/>
  <c r="AD101" i="3"/>
  <c r="AE101" i="3" s="1"/>
  <c r="AB101" i="3"/>
  <c r="AA101" i="3"/>
  <c r="AO101" i="3" s="1"/>
  <c r="Q101" i="3"/>
  <c r="AZ100" i="3"/>
  <c r="AX100" i="3"/>
  <c r="AS100" i="3"/>
  <c r="AN100" i="3"/>
  <c r="AK100" i="3"/>
  <c r="AI100" i="3"/>
  <c r="AE100" i="3"/>
  <c r="AD100" i="3"/>
  <c r="AC100" i="3"/>
  <c r="AA100" i="3"/>
  <c r="Q100" i="3"/>
  <c r="AZ99" i="3"/>
  <c r="AX99" i="3"/>
  <c r="AS99" i="3"/>
  <c r="AN99" i="3"/>
  <c r="AK99" i="3"/>
  <c r="AI99" i="3"/>
  <c r="AD99" i="3"/>
  <c r="AE99" i="3" s="1"/>
  <c r="AB99" i="3"/>
  <c r="AA99" i="3"/>
  <c r="AO99" i="3" s="1"/>
  <c r="Q99" i="3"/>
  <c r="AZ98" i="3"/>
  <c r="AX98" i="3"/>
  <c r="AS98" i="3"/>
  <c r="AN98" i="3"/>
  <c r="AK98" i="3"/>
  <c r="AI98" i="3"/>
  <c r="AE98" i="3"/>
  <c r="AD98" i="3"/>
  <c r="AC98" i="3"/>
  <c r="AA98" i="3"/>
  <c r="Q98" i="3"/>
  <c r="AZ97" i="3"/>
  <c r="AX97" i="3"/>
  <c r="AS97" i="3"/>
  <c r="AN97" i="3"/>
  <c r="AK97" i="3"/>
  <c r="AI97" i="3"/>
  <c r="AD97" i="3"/>
  <c r="AE97" i="3" s="1"/>
  <c r="AB97" i="3"/>
  <c r="AA97" i="3"/>
  <c r="AO97" i="3" s="1"/>
  <c r="Q97" i="3"/>
  <c r="AZ96" i="3"/>
  <c r="AX96" i="3"/>
  <c r="AS96" i="3"/>
  <c r="AN96" i="3"/>
  <c r="AK96" i="3"/>
  <c r="AI96" i="3"/>
  <c r="AE96" i="3"/>
  <c r="AD96" i="3"/>
  <c r="AC96" i="3"/>
  <c r="AA96" i="3"/>
  <c r="Q96" i="3"/>
  <c r="AZ95" i="3"/>
  <c r="AX95" i="3"/>
  <c r="AS95" i="3"/>
  <c r="AN95" i="3"/>
  <c r="AK95" i="3"/>
  <c r="AI95" i="3"/>
  <c r="AD95" i="3"/>
  <c r="AE95" i="3" s="1"/>
  <c r="AB95" i="3"/>
  <c r="AA95" i="3"/>
  <c r="AO95" i="3" s="1"/>
  <c r="Q95" i="3"/>
  <c r="AZ94" i="3"/>
  <c r="AX94" i="3"/>
  <c r="AS94" i="3"/>
  <c r="AN94" i="3"/>
  <c r="AK94" i="3"/>
  <c r="AI94" i="3"/>
  <c r="AE94" i="3"/>
  <c r="AD94" i="3"/>
  <c r="AC94" i="3"/>
  <c r="AA94" i="3"/>
  <c r="Q94" i="3"/>
  <c r="AZ93" i="3"/>
  <c r="AX93" i="3"/>
  <c r="AS93" i="3"/>
  <c r="AN93" i="3"/>
  <c r="AK93" i="3"/>
  <c r="AI93" i="3"/>
  <c r="AD93" i="3"/>
  <c r="AE93" i="3" s="1"/>
  <c r="AB93" i="3"/>
  <c r="AA93" i="3"/>
  <c r="AO93" i="3" s="1"/>
  <c r="Q93" i="3"/>
  <c r="AZ92" i="3"/>
  <c r="AX92" i="3"/>
  <c r="AS92" i="3"/>
  <c r="AN92" i="3"/>
  <c r="AK92" i="3"/>
  <c r="AI92" i="3"/>
  <c r="AE92" i="3"/>
  <c r="AD92" i="3"/>
  <c r="AC92" i="3"/>
  <c r="AA92" i="3"/>
  <c r="Q92" i="3"/>
  <c r="AZ91" i="3"/>
  <c r="AX91" i="3"/>
  <c r="AS91" i="3"/>
  <c r="AN91" i="3"/>
  <c r="AK91" i="3"/>
  <c r="AI91" i="3"/>
  <c r="AD91" i="3"/>
  <c r="AE91" i="3" s="1"/>
  <c r="AB91" i="3"/>
  <c r="AA91" i="3"/>
  <c r="AO91" i="3" s="1"/>
  <c r="Q91" i="3"/>
  <c r="AZ90" i="3"/>
  <c r="AX90" i="3"/>
  <c r="AS90" i="3"/>
  <c r="AN90" i="3"/>
  <c r="AK90" i="3"/>
  <c r="AI90" i="3"/>
  <c r="AE90" i="3"/>
  <c r="AD90" i="3"/>
  <c r="AC90" i="3"/>
  <c r="AA90" i="3"/>
  <c r="Q90" i="3"/>
  <c r="AZ89" i="3"/>
  <c r="AX89" i="3"/>
  <c r="AS89" i="3"/>
  <c r="AN89" i="3"/>
  <c r="AK89" i="3"/>
  <c r="AI89" i="3"/>
  <c r="AD89" i="3"/>
  <c r="AE89" i="3" s="1"/>
  <c r="AB89" i="3"/>
  <c r="AA89" i="3"/>
  <c r="AO89" i="3" s="1"/>
  <c r="Q89" i="3"/>
  <c r="AZ88" i="3"/>
  <c r="AX88" i="3"/>
  <c r="AS88" i="3"/>
  <c r="AN88" i="3"/>
  <c r="AK88" i="3"/>
  <c r="AI88" i="3"/>
  <c r="AE88" i="3"/>
  <c r="AD88" i="3"/>
  <c r="AC88" i="3"/>
  <c r="AA88" i="3"/>
  <c r="Q88" i="3"/>
  <c r="AZ87" i="3"/>
  <c r="AX87" i="3"/>
  <c r="AS87" i="3"/>
  <c r="AN87" i="3"/>
  <c r="AK87" i="3"/>
  <c r="AI87" i="3"/>
  <c r="AD87" i="3"/>
  <c r="AE87" i="3" s="1"/>
  <c r="AB87" i="3"/>
  <c r="AA87" i="3"/>
  <c r="AO87" i="3" s="1"/>
  <c r="Q87" i="3"/>
  <c r="AZ86" i="3"/>
  <c r="AX86" i="3"/>
  <c r="AS86" i="3"/>
  <c r="AN86" i="3"/>
  <c r="AK86" i="3"/>
  <c r="AI86" i="3"/>
  <c r="AE86" i="3"/>
  <c r="AD86" i="3"/>
  <c r="AC86" i="3"/>
  <c r="AA86" i="3"/>
  <c r="Q86" i="3"/>
  <c r="AZ85" i="3"/>
  <c r="AX85" i="3"/>
  <c r="AS85" i="3"/>
  <c r="AN85" i="3"/>
  <c r="AK85" i="3"/>
  <c r="AI85" i="3"/>
  <c r="AD85" i="3"/>
  <c r="AE85" i="3" s="1"/>
  <c r="AB85" i="3"/>
  <c r="AA85" i="3"/>
  <c r="AO85" i="3" s="1"/>
  <c r="Q85" i="3"/>
  <c r="AZ84" i="3"/>
  <c r="AX84" i="3"/>
  <c r="AS84" i="3"/>
  <c r="AN84" i="3"/>
  <c r="AK84" i="3"/>
  <c r="AI84" i="3"/>
  <c r="AE84" i="3"/>
  <c r="AD84" i="3"/>
  <c r="AC84" i="3"/>
  <c r="AA84" i="3"/>
  <c r="Q84" i="3"/>
  <c r="AZ83" i="3"/>
  <c r="AX83" i="3"/>
  <c r="AS83" i="3"/>
  <c r="AN83" i="3"/>
  <c r="AK83" i="3"/>
  <c r="AI83" i="3"/>
  <c r="AD83" i="3"/>
  <c r="AE83" i="3" s="1"/>
  <c r="AB83" i="3"/>
  <c r="AA83" i="3"/>
  <c r="AO83" i="3" s="1"/>
  <c r="Q83" i="3"/>
  <c r="AZ82" i="3"/>
  <c r="AX82" i="3"/>
  <c r="AS82" i="3"/>
  <c r="AN82" i="3"/>
  <c r="AK82" i="3"/>
  <c r="AI82" i="3"/>
  <c r="AE82" i="3"/>
  <c r="AD82" i="3"/>
  <c r="AC82" i="3"/>
  <c r="AA82" i="3"/>
  <c r="Q82" i="3"/>
  <c r="AZ81" i="3"/>
  <c r="AX81" i="3"/>
  <c r="AS81" i="3"/>
  <c r="AN81" i="3"/>
  <c r="AK81" i="3"/>
  <c r="AI81" i="3"/>
  <c r="AD81" i="3"/>
  <c r="AE81" i="3" s="1"/>
  <c r="AB81" i="3"/>
  <c r="AA81" i="3"/>
  <c r="AO81" i="3" s="1"/>
  <c r="Q81" i="3"/>
  <c r="AZ80" i="3"/>
  <c r="AX80" i="3"/>
  <c r="AS80" i="3"/>
  <c r="AN80" i="3"/>
  <c r="AK80" i="3"/>
  <c r="AI80" i="3"/>
  <c r="AE80" i="3"/>
  <c r="AD80" i="3"/>
  <c r="AC80" i="3"/>
  <c r="AA80" i="3"/>
  <c r="Q80" i="3"/>
  <c r="AZ79" i="3"/>
  <c r="AX79" i="3"/>
  <c r="AS79" i="3"/>
  <c r="AN79" i="3"/>
  <c r="AK79" i="3"/>
  <c r="AI79" i="3"/>
  <c r="AD79" i="3"/>
  <c r="AE79" i="3" s="1"/>
  <c r="AB79" i="3"/>
  <c r="AA79" i="3"/>
  <c r="AO79" i="3" s="1"/>
  <c r="Q79" i="3"/>
  <c r="AZ78" i="3"/>
  <c r="AX78" i="3"/>
  <c r="AS78" i="3"/>
  <c r="AN78" i="3"/>
  <c r="AK78" i="3"/>
  <c r="AI78" i="3"/>
  <c r="AE78" i="3"/>
  <c r="AD78" i="3"/>
  <c r="AC78" i="3"/>
  <c r="AA78" i="3"/>
  <c r="Q78" i="3"/>
  <c r="AZ77" i="3"/>
  <c r="AX77" i="3"/>
  <c r="AS77" i="3"/>
  <c r="AN77" i="3"/>
  <c r="AK77" i="3"/>
  <c r="AI77" i="3"/>
  <c r="AD77" i="3"/>
  <c r="AE77" i="3" s="1"/>
  <c r="AB77" i="3"/>
  <c r="AA77" i="3"/>
  <c r="AO77" i="3" s="1"/>
  <c r="Q77" i="3"/>
  <c r="AZ76" i="3"/>
  <c r="AX76" i="3"/>
  <c r="AS76" i="3"/>
  <c r="AN76" i="3"/>
  <c r="AK76" i="3"/>
  <c r="AI76" i="3"/>
  <c r="AE76" i="3"/>
  <c r="AD76" i="3"/>
  <c r="AC76" i="3"/>
  <c r="AA76" i="3"/>
  <c r="Q76" i="3"/>
  <c r="AZ75" i="3"/>
  <c r="AX75" i="3"/>
  <c r="AS75" i="3"/>
  <c r="AN75" i="3"/>
  <c r="AK75" i="3"/>
  <c r="AI75" i="3"/>
  <c r="AD75" i="3"/>
  <c r="AE75" i="3" s="1"/>
  <c r="AB75" i="3"/>
  <c r="AA75" i="3"/>
  <c r="AO75" i="3" s="1"/>
  <c r="Q75" i="3"/>
  <c r="AZ74" i="3"/>
  <c r="AX74" i="3"/>
  <c r="AS74" i="3"/>
  <c r="AN74" i="3"/>
  <c r="AK74" i="3"/>
  <c r="AI74" i="3"/>
  <c r="AE74" i="3"/>
  <c r="AD74" i="3"/>
  <c r="AC74" i="3"/>
  <c r="AA74" i="3"/>
  <c r="Q74" i="3"/>
  <c r="AZ73" i="3"/>
  <c r="AX73" i="3"/>
  <c r="AS73" i="3"/>
  <c r="AN73" i="3"/>
  <c r="AK73" i="3"/>
  <c r="AI73" i="3"/>
  <c r="AD73" i="3"/>
  <c r="AE73" i="3" s="1"/>
  <c r="AB73" i="3"/>
  <c r="AA73" i="3"/>
  <c r="AO73" i="3" s="1"/>
  <c r="Q73" i="3"/>
  <c r="AZ72" i="3"/>
  <c r="AX72" i="3"/>
  <c r="AS72" i="3"/>
  <c r="AN72" i="3"/>
  <c r="AK72" i="3"/>
  <c r="AI72" i="3"/>
  <c r="AE72" i="3"/>
  <c r="AD72" i="3"/>
  <c r="AC72" i="3"/>
  <c r="AA72" i="3"/>
  <c r="Q72" i="3"/>
  <c r="AZ71" i="3"/>
  <c r="AX71" i="3"/>
  <c r="AS71" i="3"/>
  <c r="AN71" i="3"/>
  <c r="AK71" i="3"/>
  <c r="AI71" i="3"/>
  <c r="AD71" i="3"/>
  <c r="AE71" i="3" s="1"/>
  <c r="AB71" i="3"/>
  <c r="AA71" i="3"/>
  <c r="AO71" i="3" s="1"/>
  <c r="Q71" i="3"/>
  <c r="AZ70" i="3"/>
  <c r="AX70" i="3"/>
  <c r="AS70" i="3"/>
  <c r="AN70" i="3"/>
  <c r="AK70" i="3"/>
  <c r="AI70" i="3"/>
  <c r="AE70" i="3"/>
  <c r="AD70" i="3"/>
  <c r="AC70" i="3"/>
  <c r="AA70" i="3"/>
  <c r="Q70" i="3"/>
  <c r="AZ69" i="3"/>
  <c r="AX69" i="3"/>
  <c r="AS69" i="3"/>
  <c r="AN69" i="3"/>
  <c r="AK69" i="3"/>
  <c r="AI69" i="3"/>
  <c r="AD69" i="3"/>
  <c r="AE69" i="3" s="1"/>
  <c r="AB69" i="3"/>
  <c r="AA69" i="3"/>
  <c r="AO69" i="3" s="1"/>
  <c r="Q69" i="3"/>
  <c r="AZ68" i="3"/>
  <c r="AX68" i="3"/>
  <c r="AS68" i="3"/>
  <c r="AN68" i="3"/>
  <c r="AK68" i="3"/>
  <c r="AI68" i="3"/>
  <c r="AE68" i="3"/>
  <c r="AD68" i="3"/>
  <c r="AC68" i="3"/>
  <c r="AA68" i="3"/>
  <c r="Q68" i="3"/>
  <c r="AZ67" i="3"/>
  <c r="AX67" i="3"/>
  <c r="AS67" i="3"/>
  <c r="AN67" i="3"/>
  <c r="AK67" i="3"/>
  <c r="AI67" i="3"/>
  <c r="AD67" i="3"/>
  <c r="AE67" i="3" s="1"/>
  <c r="AB67" i="3"/>
  <c r="AA67" i="3"/>
  <c r="AO67" i="3" s="1"/>
  <c r="Q67" i="3"/>
  <c r="AZ66" i="3"/>
  <c r="AX66" i="3"/>
  <c r="AS66" i="3"/>
  <c r="AN66" i="3"/>
  <c r="AK66" i="3"/>
  <c r="AI66" i="3"/>
  <c r="AE66" i="3"/>
  <c r="AD66" i="3"/>
  <c r="AC66" i="3"/>
  <c r="AA66" i="3"/>
  <c r="Q66" i="3"/>
  <c r="AZ65" i="3"/>
  <c r="AX65" i="3"/>
  <c r="AS65" i="3"/>
  <c r="AN65" i="3"/>
  <c r="AK65" i="3"/>
  <c r="AI65" i="3"/>
  <c r="AD65" i="3"/>
  <c r="AE65" i="3" s="1"/>
  <c r="AB65" i="3"/>
  <c r="AA65" i="3"/>
  <c r="AO65" i="3" s="1"/>
  <c r="Q65" i="3"/>
  <c r="AZ64" i="3"/>
  <c r="AX64" i="3"/>
  <c r="AS64" i="3"/>
  <c r="AN64" i="3"/>
  <c r="AK64" i="3"/>
  <c r="AI64" i="3"/>
  <c r="AE64" i="3"/>
  <c r="AD64" i="3"/>
  <c r="AC64" i="3"/>
  <c r="AA64" i="3"/>
  <c r="Q64" i="3"/>
  <c r="AZ63" i="3"/>
  <c r="AX63" i="3"/>
  <c r="AS63" i="3"/>
  <c r="AN63" i="3"/>
  <c r="AK63" i="3"/>
  <c r="AI63" i="3"/>
  <c r="AD63" i="3"/>
  <c r="AE63" i="3" s="1"/>
  <c r="AB63" i="3"/>
  <c r="AA63" i="3"/>
  <c r="AO63" i="3" s="1"/>
  <c r="Q63" i="3"/>
  <c r="AZ62" i="3"/>
  <c r="AX62" i="3"/>
  <c r="AS62" i="3"/>
  <c r="AN62" i="3"/>
  <c r="AK62" i="3"/>
  <c r="AI62" i="3"/>
  <c r="AE62" i="3"/>
  <c r="AD62" i="3"/>
  <c r="AC62" i="3"/>
  <c r="AA62" i="3"/>
  <c r="Q62" i="3"/>
  <c r="AZ61" i="3"/>
  <c r="AX61" i="3"/>
  <c r="AS61" i="3"/>
  <c r="AN61" i="3"/>
  <c r="AK61" i="3"/>
  <c r="AI61" i="3"/>
  <c r="AD61" i="3"/>
  <c r="AE61" i="3" s="1"/>
  <c r="AB61" i="3"/>
  <c r="AA61" i="3"/>
  <c r="AO61" i="3" s="1"/>
  <c r="Q61" i="3"/>
  <c r="AZ60" i="3"/>
  <c r="AX60" i="3"/>
  <c r="AS60" i="3"/>
  <c r="AN60" i="3"/>
  <c r="AK60" i="3"/>
  <c r="AI60" i="3"/>
  <c r="AE60" i="3"/>
  <c r="AD60" i="3"/>
  <c r="AC60" i="3"/>
  <c r="AA60" i="3"/>
  <c r="Q60" i="3"/>
  <c r="AZ59" i="3"/>
  <c r="AX59" i="3"/>
  <c r="AS59" i="3"/>
  <c r="AN59" i="3"/>
  <c r="AK59" i="3"/>
  <c r="AI59" i="3"/>
  <c r="AD59" i="3"/>
  <c r="AE59" i="3" s="1"/>
  <c r="AB59" i="3"/>
  <c r="AA59" i="3"/>
  <c r="AO59" i="3" s="1"/>
  <c r="Q59" i="3"/>
  <c r="AZ58" i="3"/>
  <c r="AX58" i="3"/>
  <c r="AS58" i="3"/>
  <c r="AN58" i="3"/>
  <c r="AK58" i="3"/>
  <c r="AI58" i="3"/>
  <c r="AE58" i="3"/>
  <c r="AD58" i="3"/>
  <c r="AC58" i="3"/>
  <c r="AA58" i="3"/>
  <c r="Q58" i="3"/>
  <c r="AZ57" i="3"/>
  <c r="AX57" i="3"/>
  <c r="AS57" i="3"/>
  <c r="AN57" i="3"/>
  <c r="AK57" i="3"/>
  <c r="AI57" i="3"/>
  <c r="AD57" i="3"/>
  <c r="AE57" i="3" s="1"/>
  <c r="AB57" i="3"/>
  <c r="AA57" i="3"/>
  <c r="AO57" i="3" s="1"/>
  <c r="Q57" i="3"/>
  <c r="AZ56" i="3"/>
  <c r="AX56" i="3"/>
  <c r="AS56" i="3"/>
  <c r="AN56" i="3"/>
  <c r="AK56" i="3"/>
  <c r="AI56" i="3"/>
  <c r="AE56" i="3"/>
  <c r="AD56" i="3"/>
  <c r="AC56" i="3"/>
  <c r="AA56" i="3"/>
  <c r="Q56" i="3"/>
  <c r="AZ55" i="3"/>
  <c r="AX55" i="3"/>
  <c r="AS55" i="3"/>
  <c r="AN55" i="3"/>
  <c r="AK55" i="3"/>
  <c r="AI55" i="3"/>
  <c r="AD55" i="3"/>
  <c r="AE55" i="3" s="1"/>
  <c r="AB55" i="3"/>
  <c r="AA55" i="3"/>
  <c r="AO55" i="3" s="1"/>
  <c r="Q55" i="3"/>
  <c r="AZ54" i="3"/>
  <c r="AX54" i="3"/>
  <c r="AS54" i="3"/>
  <c r="AN54" i="3"/>
  <c r="AK54" i="3"/>
  <c r="AI54" i="3"/>
  <c r="AE54" i="3"/>
  <c r="AD54" i="3"/>
  <c r="AC54" i="3"/>
  <c r="AA54" i="3"/>
  <c r="Q54" i="3"/>
  <c r="AZ53" i="3"/>
  <c r="AX53" i="3"/>
  <c r="AS53" i="3"/>
  <c r="AN53" i="3"/>
  <c r="AK53" i="3"/>
  <c r="AI53" i="3"/>
  <c r="AD53" i="3"/>
  <c r="AE53" i="3" s="1"/>
  <c r="AB53" i="3"/>
  <c r="AA53" i="3"/>
  <c r="AO53" i="3" s="1"/>
  <c r="Q53" i="3"/>
  <c r="AZ52" i="3"/>
  <c r="AX52" i="3"/>
  <c r="AS52" i="3"/>
  <c r="AN52" i="3"/>
  <c r="AK52" i="3"/>
  <c r="AI52" i="3"/>
  <c r="AE52" i="3"/>
  <c r="AD52" i="3"/>
  <c r="AC52" i="3"/>
  <c r="AA52" i="3"/>
  <c r="Q52" i="3"/>
  <c r="AZ51" i="3"/>
  <c r="AX51" i="3"/>
  <c r="AS51" i="3"/>
  <c r="AN51" i="3"/>
  <c r="AK51" i="3"/>
  <c r="AI51" i="3"/>
  <c r="AD51" i="3"/>
  <c r="AE51" i="3" s="1"/>
  <c r="AB51" i="3"/>
  <c r="AA51" i="3"/>
  <c r="AO51" i="3" s="1"/>
  <c r="Q51" i="3"/>
  <c r="AZ50" i="3"/>
  <c r="AX50" i="3"/>
  <c r="AS50" i="3"/>
  <c r="AN50" i="3"/>
  <c r="AK50" i="3"/>
  <c r="AI50" i="3"/>
  <c r="AE50" i="3"/>
  <c r="AD50" i="3"/>
  <c r="AC50" i="3"/>
  <c r="AA50" i="3"/>
  <c r="Q50" i="3"/>
  <c r="AZ49" i="3"/>
  <c r="AX49" i="3"/>
  <c r="AS49" i="3"/>
  <c r="AN49" i="3"/>
  <c r="AK49" i="3"/>
  <c r="AI49" i="3"/>
  <c r="AD49" i="3"/>
  <c r="AE49" i="3" s="1"/>
  <c r="AB49" i="3"/>
  <c r="AA49" i="3"/>
  <c r="AO49" i="3" s="1"/>
  <c r="Q49" i="3"/>
  <c r="AZ48" i="3"/>
  <c r="AX48" i="3"/>
  <c r="AS48" i="3"/>
  <c r="AN48" i="3"/>
  <c r="AK48" i="3"/>
  <c r="AI48" i="3"/>
  <c r="AE48" i="3"/>
  <c r="AD48" i="3"/>
  <c r="AC48" i="3"/>
  <c r="AA48" i="3"/>
  <c r="Q48" i="3"/>
  <c r="AZ47" i="3"/>
  <c r="AX47" i="3"/>
  <c r="AS47" i="3"/>
  <c r="AN47" i="3"/>
  <c r="AK47" i="3"/>
  <c r="AI47" i="3"/>
  <c r="AD47" i="3"/>
  <c r="AE47" i="3" s="1"/>
  <c r="AB47" i="3"/>
  <c r="AA47" i="3"/>
  <c r="AO47" i="3" s="1"/>
  <c r="Q47" i="3"/>
  <c r="AZ46" i="3"/>
  <c r="AX46" i="3"/>
  <c r="AS46" i="3"/>
  <c r="AN46" i="3"/>
  <c r="AK46" i="3"/>
  <c r="AI46" i="3"/>
  <c r="AE46" i="3"/>
  <c r="AD46" i="3"/>
  <c r="AC46" i="3"/>
  <c r="AA46" i="3"/>
  <c r="Q46" i="3"/>
  <c r="AZ45" i="3"/>
  <c r="AX45" i="3"/>
  <c r="AS45" i="3"/>
  <c r="AN45" i="3"/>
  <c r="AK45" i="3"/>
  <c r="AI45" i="3"/>
  <c r="AD45" i="3"/>
  <c r="AE45" i="3" s="1"/>
  <c r="AB45" i="3"/>
  <c r="AA45" i="3"/>
  <c r="AO45" i="3" s="1"/>
  <c r="Q45" i="3"/>
  <c r="AZ44" i="3"/>
  <c r="AX44" i="3"/>
  <c r="AS44" i="3"/>
  <c r="AN44" i="3"/>
  <c r="AK44" i="3"/>
  <c r="AI44" i="3"/>
  <c r="AE44" i="3"/>
  <c r="AD44" i="3"/>
  <c r="AC44" i="3"/>
  <c r="AA44" i="3"/>
  <c r="Q44" i="3"/>
  <c r="AZ43" i="3"/>
  <c r="AX43" i="3"/>
  <c r="AS43" i="3"/>
  <c r="AN43" i="3"/>
  <c r="AK43" i="3"/>
  <c r="AI43" i="3"/>
  <c r="AD43" i="3"/>
  <c r="AE43" i="3" s="1"/>
  <c r="AB43" i="3"/>
  <c r="AA43" i="3"/>
  <c r="AO43" i="3" s="1"/>
  <c r="Q43" i="3"/>
  <c r="AZ42" i="3"/>
  <c r="AX42" i="3"/>
  <c r="AS42" i="3"/>
  <c r="AN42" i="3"/>
  <c r="AK42" i="3"/>
  <c r="AI42" i="3"/>
  <c r="AE42" i="3"/>
  <c r="AD42" i="3"/>
  <c r="AC42" i="3"/>
  <c r="AA42" i="3"/>
  <c r="Q42" i="3"/>
  <c r="AZ41" i="3"/>
  <c r="AX41" i="3"/>
  <c r="AS41" i="3"/>
  <c r="AN41" i="3"/>
  <c r="AK41" i="3"/>
  <c r="AI41" i="3"/>
  <c r="AD41" i="3"/>
  <c r="AE41" i="3" s="1"/>
  <c r="AB41" i="3"/>
  <c r="AA41" i="3"/>
  <c r="AO41" i="3" s="1"/>
  <c r="Q41" i="3"/>
  <c r="AZ40" i="3"/>
  <c r="AX40" i="3"/>
  <c r="AS40" i="3"/>
  <c r="AN40" i="3"/>
  <c r="AK40" i="3"/>
  <c r="AI40" i="3"/>
  <c r="AE40" i="3"/>
  <c r="AD40" i="3"/>
  <c r="AC40" i="3"/>
  <c r="AA40" i="3"/>
  <c r="Q40" i="3"/>
  <c r="AZ39" i="3"/>
  <c r="AX39" i="3"/>
  <c r="AS39" i="3"/>
  <c r="AN39" i="3"/>
  <c r="AK39" i="3"/>
  <c r="AI39" i="3"/>
  <c r="AD39" i="3"/>
  <c r="AE39" i="3" s="1"/>
  <c r="AB39" i="3"/>
  <c r="AA39" i="3"/>
  <c r="AO39" i="3" s="1"/>
  <c r="Q39" i="3"/>
  <c r="AZ38" i="3"/>
  <c r="AX38" i="3"/>
  <c r="AS38" i="3"/>
  <c r="AN38" i="3"/>
  <c r="AK38" i="3"/>
  <c r="AI38" i="3"/>
  <c r="AE38" i="3"/>
  <c r="AD38" i="3"/>
  <c r="AC38" i="3"/>
  <c r="AA38" i="3"/>
  <c r="Q38" i="3"/>
  <c r="AZ37" i="3"/>
  <c r="AX37" i="3"/>
  <c r="AS37" i="3"/>
  <c r="AN37" i="3"/>
  <c r="AK37" i="3"/>
  <c r="AI37" i="3"/>
  <c r="AD37" i="3"/>
  <c r="AE37" i="3" s="1"/>
  <c r="AB37" i="3"/>
  <c r="AA37" i="3"/>
  <c r="AO37" i="3" s="1"/>
  <c r="Q37" i="3"/>
  <c r="AZ36" i="3"/>
  <c r="AX36" i="3"/>
  <c r="AS36" i="3"/>
  <c r="AN36" i="3"/>
  <c r="AK36" i="3"/>
  <c r="AI36" i="3"/>
  <c r="AE36" i="3"/>
  <c r="AD36" i="3"/>
  <c r="AC36" i="3"/>
  <c r="AA36" i="3"/>
  <c r="Q36" i="3"/>
  <c r="AZ35" i="3"/>
  <c r="AX35" i="3"/>
  <c r="AS35" i="3"/>
  <c r="AN35" i="3"/>
  <c r="AK35" i="3"/>
  <c r="AI35" i="3"/>
  <c r="AD35" i="3"/>
  <c r="AE35" i="3" s="1"/>
  <c r="AB35" i="3"/>
  <c r="AA35" i="3"/>
  <c r="AO35" i="3" s="1"/>
  <c r="Q35" i="3"/>
  <c r="AZ34" i="3"/>
  <c r="AX34" i="3"/>
  <c r="AS34" i="3"/>
  <c r="AN34" i="3"/>
  <c r="AK34" i="3"/>
  <c r="AI34" i="3"/>
  <c r="AE34" i="3"/>
  <c r="AD34" i="3"/>
  <c r="AC34" i="3"/>
  <c r="AA34" i="3"/>
  <c r="Q34" i="3"/>
  <c r="AZ33" i="3"/>
  <c r="AX33" i="3"/>
  <c r="AS33" i="3"/>
  <c r="AN33" i="3"/>
  <c r="AK33" i="3"/>
  <c r="AI33" i="3"/>
  <c r="AD33" i="3"/>
  <c r="AE33" i="3" s="1"/>
  <c r="AB33" i="3"/>
  <c r="AA33" i="3"/>
  <c r="AO33" i="3" s="1"/>
  <c r="Q33" i="3"/>
  <c r="AZ32" i="3"/>
  <c r="AX32" i="3"/>
  <c r="AS32" i="3"/>
  <c r="AN32" i="3"/>
  <c r="AK32" i="3"/>
  <c r="AI32" i="3"/>
  <c r="AE32" i="3"/>
  <c r="AD32" i="3"/>
  <c r="AC32" i="3"/>
  <c r="AA32" i="3"/>
  <c r="Q32" i="3"/>
  <c r="AZ31" i="3"/>
  <c r="AX31" i="3"/>
  <c r="AS31" i="3"/>
  <c r="AN31" i="3"/>
  <c r="AK31" i="3"/>
  <c r="AI31" i="3"/>
  <c r="AD31" i="3"/>
  <c r="AE31" i="3" s="1"/>
  <c r="AB31" i="3"/>
  <c r="AA31" i="3"/>
  <c r="AO31" i="3" s="1"/>
  <c r="Q31" i="3"/>
  <c r="AZ30" i="3"/>
  <c r="AX30" i="3"/>
  <c r="AS30" i="3"/>
  <c r="AN30" i="3"/>
  <c r="AK30" i="3"/>
  <c r="AI30" i="3"/>
  <c r="AE30" i="3"/>
  <c r="AD30" i="3"/>
  <c r="AC30" i="3"/>
  <c r="AA30" i="3"/>
  <c r="Q30" i="3"/>
  <c r="AZ29" i="3"/>
  <c r="AX29" i="3"/>
  <c r="AS29" i="3"/>
  <c r="AN29" i="3"/>
  <c r="AK29" i="3"/>
  <c r="AI29" i="3"/>
  <c r="AD29" i="3"/>
  <c r="AE29" i="3" s="1"/>
  <c r="AB29" i="3"/>
  <c r="AA29" i="3"/>
  <c r="AO29" i="3" s="1"/>
  <c r="Q29" i="3"/>
  <c r="AZ28" i="3"/>
  <c r="AX28" i="3"/>
  <c r="AS28" i="3"/>
  <c r="AN28" i="3"/>
  <c r="AK28" i="3"/>
  <c r="AI28" i="3"/>
  <c r="AE28" i="3"/>
  <c r="AD28" i="3"/>
  <c r="AC28" i="3"/>
  <c r="AA28" i="3"/>
  <c r="Q28" i="3"/>
  <c r="AZ27" i="3"/>
  <c r="AX27" i="3"/>
  <c r="AS27" i="3"/>
  <c r="AN27" i="3"/>
  <c r="AK27" i="3"/>
  <c r="AI27" i="3"/>
  <c r="AD27" i="3"/>
  <c r="AE27" i="3" s="1"/>
  <c r="AB27" i="3"/>
  <c r="AA27" i="3"/>
  <c r="AO27" i="3" s="1"/>
  <c r="Q27" i="3"/>
  <c r="AZ26" i="3"/>
  <c r="AX26" i="3"/>
  <c r="AS26" i="3"/>
  <c r="AN26" i="3"/>
  <c r="AK26" i="3"/>
  <c r="AI26" i="3"/>
  <c r="AE26" i="3"/>
  <c r="AD26" i="3"/>
  <c r="AC26" i="3"/>
  <c r="AA26" i="3"/>
  <c r="Q26" i="3"/>
  <c r="AZ25" i="3"/>
  <c r="AX25" i="3"/>
  <c r="AS25" i="3"/>
  <c r="AN25" i="3"/>
  <c r="AK25" i="3"/>
  <c r="AI25" i="3"/>
  <c r="AD25" i="3"/>
  <c r="AE25" i="3" s="1"/>
  <c r="AB25" i="3"/>
  <c r="AA25" i="3"/>
  <c r="AO25" i="3" s="1"/>
  <c r="Q25" i="3"/>
  <c r="AZ24" i="3"/>
  <c r="AX24" i="3"/>
  <c r="AS24" i="3"/>
  <c r="AN24" i="3"/>
  <c r="AK24" i="3"/>
  <c r="AI24" i="3"/>
  <c r="AE24" i="3"/>
  <c r="AD24" i="3"/>
  <c r="AC24" i="3"/>
  <c r="AA24" i="3"/>
  <c r="Q24" i="3"/>
  <c r="AZ23" i="3"/>
  <c r="AX23" i="3"/>
  <c r="AS23" i="3"/>
  <c r="AN23" i="3"/>
  <c r="AK23" i="3"/>
  <c r="AI23" i="3"/>
  <c r="AD23" i="3"/>
  <c r="AE23" i="3" s="1"/>
  <c r="AB23" i="3"/>
  <c r="AA23" i="3"/>
  <c r="AO23" i="3" s="1"/>
  <c r="Q23" i="3"/>
  <c r="AZ22" i="3"/>
  <c r="AX22" i="3"/>
  <c r="AS22" i="3"/>
  <c r="AN22" i="3"/>
  <c r="AK22" i="3"/>
  <c r="AI22" i="3"/>
  <c r="AE22" i="3"/>
  <c r="AD22" i="3"/>
  <c r="AC22" i="3"/>
  <c r="AA22" i="3"/>
  <c r="Q22" i="3"/>
  <c r="AZ21" i="3"/>
  <c r="AX21" i="3"/>
  <c r="AS21" i="3"/>
  <c r="AN21" i="3"/>
  <c r="AK21" i="3"/>
  <c r="AI21" i="3"/>
  <c r="AD21" i="3"/>
  <c r="AE21" i="3" s="1"/>
  <c r="AB21" i="3"/>
  <c r="AA21" i="3"/>
  <c r="AO21" i="3" s="1"/>
  <c r="Q21" i="3"/>
  <c r="AZ20" i="3"/>
  <c r="AX20" i="3"/>
  <c r="AS20" i="3"/>
  <c r="AN20" i="3"/>
  <c r="AK20" i="3"/>
  <c r="AI20" i="3"/>
  <c r="AE20" i="3"/>
  <c r="AD20" i="3"/>
  <c r="AC20" i="3"/>
  <c r="AA20" i="3"/>
  <c r="Q20" i="3"/>
  <c r="AZ19" i="3"/>
  <c r="AX19" i="3"/>
  <c r="AS19" i="3"/>
  <c r="AN19" i="3"/>
  <c r="AK19" i="3"/>
  <c r="AI19" i="3"/>
  <c r="AD19" i="3"/>
  <c r="AE19" i="3" s="1"/>
  <c r="AB19" i="3"/>
  <c r="AA19" i="3"/>
  <c r="AO19" i="3" s="1"/>
  <c r="Q19" i="3"/>
  <c r="AZ18" i="3"/>
  <c r="AX18" i="3"/>
  <c r="AS18" i="3"/>
  <c r="AN18" i="3"/>
  <c r="AK18" i="3"/>
  <c r="AI18" i="3"/>
  <c r="AE18" i="3"/>
  <c r="AD18" i="3"/>
  <c r="AC18" i="3"/>
  <c r="AA18" i="3"/>
  <c r="Q18" i="3"/>
  <c r="AZ17" i="3"/>
  <c r="AX17" i="3"/>
  <c r="AS17" i="3"/>
  <c r="AN17" i="3"/>
  <c r="AK17" i="3"/>
  <c r="AI17" i="3"/>
  <c r="AD17" i="3"/>
  <c r="AE17" i="3" s="1"/>
  <c r="AB17" i="3"/>
  <c r="AA17" i="3"/>
  <c r="AO17" i="3" s="1"/>
  <c r="Q17" i="3"/>
  <c r="AZ16" i="3"/>
  <c r="AX16" i="3"/>
  <c r="AS16" i="3"/>
  <c r="AN16" i="3"/>
  <c r="AK16" i="3"/>
  <c r="AI16" i="3"/>
  <c r="AE16" i="3"/>
  <c r="AD16" i="3"/>
  <c r="AC16" i="3"/>
  <c r="AA16" i="3"/>
  <c r="Q16" i="3"/>
  <c r="AZ15" i="3"/>
  <c r="AX15" i="3"/>
  <c r="AS15" i="3"/>
  <c r="AN15" i="3"/>
  <c r="AK15" i="3"/>
  <c r="AI15" i="3"/>
  <c r="AD15" i="3"/>
  <c r="AE15" i="3" s="1"/>
  <c r="AB15" i="3"/>
  <c r="AA15" i="3"/>
  <c r="AO15" i="3" s="1"/>
  <c r="Q15" i="3"/>
  <c r="AZ14" i="3"/>
  <c r="AX14" i="3"/>
  <c r="AS14" i="3"/>
  <c r="AN14" i="3"/>
  <c r="AK14" i="3"/>
  <c r="AI14" i="3"/>
  <c r="AE14" i="3"/>
  <c r="AD14" i="3"/>
  <c r="AC14" i="3"/>
  <c r="AA14" i="3"/>
  <c r="Q14" i="3"/>
  <c r="AZ13" i="3"/>
  <c r="AX13" i="3"/>
  <c r="AS13" i="3"/>
  <c r="AN13" i="3"/>
  <c r="AK13" i="3"/>
  <c r="AI13" i="3"/>
  <c r="AD13" i="3"/>
  <c r="AE13" i="3" s="1"/>
  <c r="AB13" i="3"/>
  <c r="AA13" i="3"/>
  <c r="AO13" i="3" s="1"/>
  <c r="Q13" i="3"/>
  <c r="AZ12" i="3"/>
  <c r="AX12" i="3"/>
  <c r="AS12" i="3"/>
  <c r="AN12" i="3"/>
  <c r="AK12" i="3"/>
  <c r="AI12" i="3"/>
  <c r="AE12" i="3"/>
  <c r="AD12" i="3"/>
  <c r="AC12" i="3"/>
  <c r="AA12" i="3"/>
  <c r="Q12" i="3"/>
  <c r="AZ11" i="3"/>
  <c r="AX11" i="3"/>
  <c r="AS11" i="3"/>
  <c r="AN11" i="3"/>
  <c r="AK11" i="3"/>
  <c r="AI11" i="3"/>
  <c r="AD11" i="3"/>
  <c r="AE11" i="3" s="1"/>
  <c r="AB11" i="3"/>
  <c r="AA11" i="3"/>
  <c r="AO11" i="3" s="1"/>
  <c r="Q11" i="3"/>
  <c r="AZ10" i="3"/>
  <c r="AX10" i="3"/>
  <c r="AS10" i="3"/>
  <c r="AN10" i="3"/>
  <c r="AK10" i="3"/>
  <c r="AI10" i="3"/>
  <c r="AE10" i="3"/>
  <c r="AD10" i="3"/>
  <c r="AC10" i="3"/>
  <c r="AA10" i="3"/>
  <c r="Q10" i="3"/>
  <c r="AZ9" i="3"/>
  <c r="AX9" i="3"/>
  <c r="AS9" i="3"/>
  <c r="AN9" i="3"/>
  <c r="AK9" i="3"/>
  <c r="AI9" i="3"/>
  <c r="AD9" i="3"/>
  <c r="AE9" i="3" s="1"/>
  <c r="AB9" i="3"/>
  <c r="AA9" i="3"/>
  <c r="AO9" i="3" s="1"/>
  <c r="Q9" i="3"/>
  <c r="AZ8" i="3"/>
  <c r="AX8" i="3"/>
  <c r="AS8" i="3"/>
  <c r="AN8" i="3"/>
  <c r="AK8" i="3"/>
  <c r="AI8" i="3"/>
  <c r="AE8" i="3"/>
  <c r="AD8" i="3"/>
  <c r="AC8" i="3"/>
  <c r="AA8" i="3"/>
  <c r="Q8" i="3"/>
  <c r="AZ7" i="3"/>
  <c r="AX7" i="3"/>
  <c r="AS7" i="3"/>
  <c r="AN7" i="3"/>
  <c r="AK7" i="3"/>
  <c r="AI7" i="3"/>
  <c r="AD7" i="3"/>
  <c r="AE7" i="3" s="1"/>
  <c r="AB7" i="3"/>
  <c r="AA7" i="3"/>
  <c r="AO7" i="3" s="1"/>
  <c r="Q7" i="3"/>
  <c r="AZ6" i="3"/>
  <c r="AX6" i="3"/>
  <c r="AS6" i="3"/>
  <c r="AN6" i="3"/>
  <c r="AK6" i="3"/>
  <c r="AI6" i="3"/>
  <c r="AE6" i="3"/>
  <c r="AD6" i="3"/>
  <c r="AC6" i="3"/>
  <c r="AA6" i="3"/>
  <c r="Q6" i="3"/>
  <c r="AZ5" i="3"/>
  <c r="AX5" i="3"/>
  <c r="AS5" i="3"/>
  <c r="AN5" i="3"/>
  <c r="AK5" i="3"/>
  <c r="AI5" i="3"/>
  <c r="AD5" i="3"/>
  <c r="AE5" i="3" s="1"/>
  <c r="AB5" i="3"/>
  <c r="AA5" i="3"/>
  <c r="AO5" i="3" s="1"/>
  <c r="Q5" i="3"/>
  <c r="AZ4" i="3"/>
  <c r="AX4" i="3"/>
  <c r="AS4" i="3"/>
  <c r="AN4" i="3"/>
  <c r="AK4" i="3"/>
  <c r="AI4" i="3"/>
  <c r="AE4" i="3"/>
  <c r="AD4" i="3"/>
  <c r="AC4" i="3"/>
  <c r="AA4" i="3"/>
  <c r="Q4" i="3"/>
  <c r="AZ3" i="3"/>
  <c r="AX3" i="3"/>
  <c r="AS3" i="3"/>
  <c r="AS1" i="3" s="1"/>
  <c r="AN3" i="3"/>
  <c r="AK3" i="3"/>
  <c r="AI3" i="3"/>
  <c r="AD3" i="3"/>
  <c r="AE3" i="3" s="1"/>
  <c r="AB3" i="3"/>
  <c r="AA3" i="3"/>
  <c r="AO3" i="3" s="1"/>
  <c r="Q3" i="3"/>
  <c r="BA1" i="3"/>
  <c r="AZ1" i="3"/>
  <c r="AY1" i="3"/>
  <c r="AX1" i="3"/>
  <c r="AW1" i="3"/>
  <c r="AV1" i="3"/>
  <c r="AR1" i="3"/>
  <c r="AQ1" i="3"/>
  <c r="AP1" i="3"/>
  <c r="AN1" i="3"/>
  <c r="AM1" i="3"/>
  <c r="AL1" i="3"/>
  <c r="AJ1" i="3"/>
  <c r="AK1" i="3" s="1"/>
  <c r="AH1" i="3"/>
  <c r="AI1" i="3" s="1"/>
  <c r="Z1" i="3"/>
  <c r="Y1" i="3"/>
  <c r="X1" i="3"/>
  <c r="W1" i="3"/>
  <c r="V1" i="3"/>
  <c r="U1" i="3"/>
  <c r="T1" i="3"/>
  <c r="S1" i="3"/>
  <c r="R1" i="3"/>
  <c r="P1" i="3"/>
  <c r="Q1" i="3" s="1"/>
  <c r="M1" i="3"/>
  <c r="L1" i="3"/>
  <c r="K1" i="3"/>
  <c r="J1" i="3"/>
  <c r="I1" i="3"/>
  <c r="AF106" i="3" l="1"/>
  <c r="AG106" i="3" s="1"/>
  <c r="AB106" i="3"/>
  <c r="AC106" i="3"/>
  <c r="AF110" i="3"/>
  <c r="AG110" i="3" s="1"/>
  <c r="AB110" i="3"/>
  <c r="AC110" i="3"/>
  <c r="AF114" i="3"/>
  <c r="AG114" i="3" s="1"/>
  <c r="AB114" i="3"/>
  <c r="AC114" i="3"/>
  <c r="AF118" i="3"/>
  <c r="AG118" i="3" s="1"/>
  <c r="AB118" i="3"/>
  <c r="AC118" i="3"/>
  <c r="AF122" i="3"/>
  <c r="AG122" i="3" s="1"/>
  <c r="AB122" i="3"/>
  <c r="AC122" i="3"/>
  <c r="AF126" i="3"/>
  <c r="AG126" i="3" s="1"/>
  <c r="AB126" i="3"/>
  <c r="AC126" i="3"/>
  <c r="AF130" i="3"/>
  <c r="AG130" i="3" s="1"/>
  <c r="AB130" i="3"/>
  <c r="AC130" i="3"/>
  <c r="AF134" i="3"/>
  <c r="AG134" i="3" s="1"/>
  <c r="AB134" i="3"/>
  <c r="AC134" i="3"/>
  <c r="AF138" i="3"/>
  <c r="AG138" i="3" s="1"/>
  <c r="AB138" i="3"/>
  <c r="AC138" i="3"/>
  <c r="AF142" i="3"/>
  <c r="AG142" i="3" s="1"/>
  <c r="AB142" i="3"/>
  <c r="AC142" i="3"/>
  <c r="AF146" i="3"/>
  <c r="AG146" i="3" s="1"/>
  <c r="AB146" i="3"/>
  <c r="AC146" i="3"/>
  <c r="AF150" i="3"/>
  <c r="AG150" i="3" s="1"/>
  <c r="AB150" i="3"/>
  <c r="AC150" i="3"/>
  <c r="AE155" i="3"/>
  <c r="AF155" i="3"/>
  <c r="AG155" i="3" s="1"/>
  <c r="AE159" i="3"/>
  <c r="AF159" i="3"/>
  <c r="AG159" i="3" s="1"/>
  <c r="AE163" i="3"/>
  <c r="AF163" i="3"/>
  <c r="AG163" i="3" s="1"/>
  <c r="AE167" i="3"/>
  <c r="AF167" i="3"/>
  <c r="AG167" i="3" s="1"/>
  <c r="AE171" i="3"/>
  <c r="AF171" i="3"/>
  <c r="AG171" i="3" s="1"/>
  <c r="AD1" i="3"/>
  <c r="AE1" i="3" s="1"/>
  <c r="AF3" i="3"/>
  <c r="AG3" i="3" s="1"/>
  <c r="AF4" i="3"/>
  <c r="AG4" i="3" s="1"/>
  <c r="AB4" i="3"/>
  <c r="AA1" i="3"/>
  <c r="AO4" i="3"/>
  <c r="AF5" i="3"/>
  <c r="AG5" i="3" s="1"/>
  <c r="AF6" i="3"/>
  <c r="AG6" i="3" s="1"/>
  <c r="AB6" i="3"/>
  <c r="AO6" i="3"/>
  <c r="AF7" i="3"/>
  <c r="AG7" i="3" s="1"/>
  <c r="AF8" i="3"/>
  <c r="AG8" i="3" s="1"/>
  <c r="AB8" i="3"/>
  <c r="AO8" i="3"/>
  <c r="AF9" i="3"/>
  <c r="AG9" i="3" s="1"/>
  <c r="AF10" i="3"/>
  <c r="AG10" i="3" s="1"/>
  <c r="AB10" i="3"/>
  <c r="AO10" i="3"/>
  <c r="AF11" i="3"/>
  <c r="AG11" i="3" s="1"/>
  <c r="AF12" i="3"/>
  <c r="AG12" i="3" s="1"/>
  <c r="AB12" i="3"/>
  <c r="AO12" i="3"/>
  <c r="AF13" i="3"/>
  <c r="AG13" i="3" s="1"/>
  <c r="AF14" i="3"/>
  <c r="AG14" i="3" s="1"/>
  <c r="AB14" i="3"/>
  <c r="AO14" i="3"/>
  <c r="AF15" i="3"/>
  <c r="AG15" i="3" s="1"/>
  <c r="AF16" i="3"/>
  <c r="AG16" i="3" s="1"/>
  <c r="AB16" i="3"/>
  <c r="AO16" i="3"/>
  <c r="AF17" i="3"/>
  <c r="AG17" i="3" s="1"/>
  <c r="AF18" i="3"/>
  <c r="AG18" i="3" s="1"/>
  <c r="AB18" i="3"/>
  <c r="AO18" i="3"/>
  <c r="AF19" i="3"/>
  <c r="AG19" i="3" s="1"/>
  <c r="AF20" i="3"/>
  <c r="AG20" i="3" s="1"/>
  <c r="AB20" i="3"/>
  <c r="AO20" i="3"/>
  <c r="AF21" i="3"/>
  <c r="AG21" i="3" s="1"/>
  <c r="AF22" i="3"/>
  <c r="AG22" i="3" s="1"/>
  <c r="AB22" i="3"/>
  <c r="AO22" i="3"/>
  <c r="AF23" i="3"/>
  <c r="AG23" i="3" s="1"/>
  <c r="AF24" i="3"/>
  <c r="AG24" i="3" s="1"/>
  <c r="AB24" i="3"/>
  <c r="AO24" i="3"/>
  <c r="AF25" i="3"/>
  <c r="AG25" i="3" s="1"/>
  <c r="AF26" i="3"/>
  <c r="AG26" i="3" s="1"/>
  <c r="AB26" i="3"/>
  <c r="AO26" i="3"/>
  <c r="AF27" i="3"/>
  <c r="AG27" i="3" s="1"/>
  <c r="AF28" i="3"/>
  <c r="AG28" i="3" s="1"/>
  <c r="AB28" i="3"/>
  <c r="AO28" i="3"/>
  <c r="AF29" i="3"/>
  <c r="AG29" i="3" s="1"/>
  <c r="AF30" i="3"/>
  <c r="AG30" i="3" s="1"/>
  <c r="AB30" i="3"/>
  <c r="AO30" i="3"/>
  <c r="AF31" i="3"/>
  <c r="AG31" i="3" s="1"/>
  <c r="AF32" i="3"/>
  <c r="AG32" i="3" s="1"/>
  <c r="AB32" i="3"/>
  <c r="AO32" i="3"/>
  <c r="AF33" i="3"/>
  <c r="AG33" i="3" s="1"/>
  <c r="AF34" i="3"/>
  <c r="AG34" i="3" s="1"/>
  <c r="AB34" i="3"/>
  <c r="AO34" i="3"/>
  <c r="AF35" i="3"/>
  <c r="AG35" i="3" s="1"/>
  <c r="AF36" i="3"/>
  <c r="AG36" i="3" s="1"/>
  <c r="AB36" i="3"/>
  <c r="AO36" i="3"/>
  <c r="AF37" i="3"/>
  <c r="AG37" i="3" s="1"/>
  <c r="AF38" i="3"/>
  <c r="AG38" i="3" s="1"/>
  <c r="AB38" i="3"/>
  <c r="AO38" i="3"/>
  <c r="AF39" i="3"/>
  <c r="AG39" i="3" s="1"/>
  <c r="AF40" i="3"/>
  <c r="AG40" i="3" s="1"/>
  <c r="AB40" i="3"/>
  <c r="AO40" i="3"/>
  <c r="AF41" i="3"/>
  <c r="AG41" i="3" s="1"/>
  <c r="AF42" i="3"/>
  <c r="AG42" i="3" s="1"/>
  <c r="AB42" i="3"/>
  <c r="AO42" i="3"/>
  <c r="AF43" i="3"/>
  <c r="AG43" i="3" s="1"/>
  <c r="AF44" i="3"/>
  <c r="AG44" i="3" s="1"/>
  <c r="AB44" i="3"/>
  <c r="AO44" i="3"/>
  <c r="AF45" i="3"/>
  <c r="AG45" i="3" s="1"/>
  <c r="AF46" i="3"/>
  <c r="AG46" i="3" s="1"/>
  <c r="AB46" i="3"/>
  <c r="AO46" i="3"/>
  <c r="AF47" i="3"/>
  <c r="AG47" i="3" s="1"/>
  <c r="AF48" i="3"/>
  <c r="AG48" i="3" s="1"/>
  <c r="AB48" i="3"/>
  <c r="AO48" i="3"/>
  <c r="AF49" i="3"/>
  <c r="AG49" i="3" s="1"/>
  <c r="AF50" i="3"/>
  <c r="AG50" i="3" s="1"/>
  <c r="AB50" i="3"/>
  <c r="AO50" i="3"/>
  <c r="AF51" i="3"/>
  <c r="AG51" i="3" s="1"/>
  <c r="AF52" i="3"/>
  <c r="AG52" i="3" s="1"/>
  <c r="AB52" i="3"/>
  <c r="AO52" i="3"/>
  <c r="AF53" i="3"/>
  <c r="AG53" i="3" s="1"/>
  <c r="AF54" i="3"/>
  <c r="AG54" i="3" s="1"/>
  <c r="AB54" i="3"/>
  <c r="AO54" i="3"/>
  <c r="AF55" i="3"/>
  <c r="AG55" i="3" s="1"/>
  <c r="AF56" i="3"/>
  <c r="AG56" i="3" s="1"/>
  <c r="AB56" i="3"/>
  <c r="AO56" i="3"/>
  <c r="AF57" i="3"/>
  <c r="AG57" i="3" s="1"/>
  <c r="AF58" i="3"/>
  <c r="AG58" i="3" s="1"/>
  <c r="AB58" i="3"/>
  <c r="AO58" i="3"/>
  <c r="AF59" i="3"/>
  <c r="AG59" i="3" s="1"/>
  <c r="AF60" i="3"/>
  <c r="AG60" i="3" s="1"/>
  <c r="AB60" i="3"/>
  <c r="AO60" i="3"/>
  <c r="AF61" i="3"/>
  <c r="AG61" i="3" s="1"/>
  <c r="AF62" i="3"/>
  <c r="AG62" i="3" s="1"/>
  <c r="AB62" i="3"/>
  <c r="AO62" i="3"/>
  <c r="AF63" i="3"/>
  <c r="AG63" i="3" s="1"/>
  <c r="AF64" i="3"/>
  <c r="AG64" i="3" s="1"/>
  <c r="AB64" i="3"/>
  <c r="AO64" i="3"/>
  <c r="AF65" i="3"/>
  <c r="AG65" i="3" s="1"/>
  <c r="AF66" i="3"/>
  <c r="AG66" i="3" s="1"/>
  <c r="AB66" i="3"/>
  <c r="AO66" i="3"/>
  <c r="AF67" i="3"/>
  <c r="AG67" i="3" s="1"/>
  <c r="AF68" i="3"/>
  <c r="AG68" i="3" s="1"/>
  <c r="AB68" i="3"/>
  <c r="AO68" i="3"/>
  <c r="AF69" i="3"/>
  <c r="AG69" i="3" s="1"/>
  <c r="AF70" i="3"/>
  <c r="AG70" i="3" s="1"/>
  <c r="AB70" i="3"/>
  <c r="AO70" i="3"/>
  <c r="AF71" i="3"/>
  <c r="AG71" i="3" s="1"/>
  <c r="AF72" i="3"/>
  <c r="AG72" i="3" s="1"/>
  <c r="AB72" i="3"/>
  <c r="AO72" i="3"/>
  <c r="AF73" i="3"/>
  <c r="AG73" i="3" s="1"/>
  <c r="AF74" i="3"/>
  <c r="AG74" i="3" s="1"/>
  <c r="AB74" i="3"/>
  <c r="AO74" i="3"/>
  <c r="AF75" i="3"/>
  <c r="AG75" i="3" s="1"/>
  <c r="AF76" i="3"/>
  <c r="AG76" i="3" s="1"/>
  <c r="AB76" i="3"/>
  <c r="AO76" i="3"/>
  <c r="AF77" i="3"/>
  <c r="AG77" i="3" s="1"/>
  <c r="AF78" i="3"/>
  <c r="AG78" i="3" s="1"/>
  <c r="AB78" i="3"/>
  <c r="AO78" i="3"/>
  <c r="AF79" i="3"/>
  <c r="AG79" i="3" s="1"/>
  <c r="AF80" i="3"/>
  <c r="AG80" i="3" s="1"/>
  <c r="AB80" i="3"/>
  <c r="AO80" i="3"/>
  <c r="AF81" i="3"/>
  <c r="AG81" i="3" s="1"/>
  <c r="AF82" i="3"/>
  <c r="AG82" i="3" s="1"/>
  <c r="AB82" i="3"/>
  <c r="AO82" i="3"/>
  <c r="AF83" i="3"/>
  <c r="AG83" i="3" s="1"/>
  <c r="AF84" i="3"/>
  <c r="AG84" i="3" s="1"/>
  <c r="AB84" i="3"/>
  <c r="AO84" i="3"/>
  <c r="AF85" i="3"/>
  <c r="AG85" i="3" s="1"/>
  <c r="AF86" i="3"/>
  <c r="AG86" i="3" s="1"/>
  <c r="AB86" i="3"/>
  <c r="AO86" i="3"/>
  <c r="AF87" i="3"/>
  <c r="AG87" i="3" s="1"/>
  <c r="AF88" i="3"/>
  <c r="AG88" i="3" s="1"/>
  <c r="AB88" i="3"/>
  <c r="AO88" i="3"/>
  <c r="AF89" i="3"/>
  <c r="AG89" i="3" s="1"/>
  <c r="AF90" i="3"/>
  <c r="AG90" i="3" s="1"/>
  <c r="AB90" i="3"/>
  <c r="AO90" i="3"/>
  <c r="AF91" i="3"/>
  <c r="AG91" i="3" s="1"/>
  <c r="AF92" i="3"/>
  <c r="AG92" i="3" s="1"/>
  <c r="AB92" i="3"/>
  <c r="AO92" i="3"/>
  <c r="AF93" i="3"/>
  <c r="AG93" i="3" s="1"/>
  <c r="AF94" i="3"/>
  <c r="AG94" i="3" s="1"/>
  <c r="AB94" i="3"/>
  <c r="AO94" i="3"/>
  <c r="AF95" i="3"/>
  <c r="AG95" i="3" s="1"/>
  <c r="AF96" i="3"/>
  <c r="AG96" i="3" s="1"/>
  <c r="AB96" i="3"/>
  <c r="AO96" i="3"/>
  <c r="AF97" i="3"/>
  <c r="AG97" i="3" s="1"/>
  <c r="AF98" i="3"/>
  <c r="AG98" i="3" s="1"/>
  <c r="AB98" i="3"/>
  <c r="AO98" i="3"/>
  <c r="AF99" i="3"/>
  <c r="AG99" i="3" s="1"/>
  <c r="AF100" i="3"/>
  <c r="AG100" i="3" s="1"/>
  <c r="AB100" i="3"/>
  <c r="AO100" i="3"/>
  <c r="AF101" i="3"/>
  <c r="AG101" i="3" s="1"/>
  <c r="AF102" i="3"/>
  <c r="AG102" i="3" s="1"/>
  <c r="AB102" i="3"/>
  <c r="AO102" i="3"/>
  <c r="AF103" i="3"/>
  <c r="AG103" i="3" s="1"/>
  <c r="AF104" i="3"/>
  <c r="AG104" i="3" s="1"/>
  <c r="AB104" i="3"/>
  <c r="AC104" i="3"/>
  <c r="AO106" i="3"/>
  <c r="AF108" i="3"/>
  <c r="AG108" i="3" s="1"/>
  <c r="AB108" i="3"/>
  <c r="AC108" i="3"/>
  <c r="AO110" i="3"/>
  <c r="AF112" i="3"/>
  <c r="AG112" i="3" s="1"/>
  <c r="AB112" i="3"/>
  <c r="AC112" i="3"/>
  <c r="AO114" i="3"/>
  <c r="AF116" i="3"/>
  <c r="AG116" i="3" s="1"/>
  <c r="AB116" i="3"/>
  <c r="AC116" i="3"/>
  <c r="AO118" i="3"/>
  <c r="AF120" i="3"/>
  <c r="AG120" i="3" s="1"/>
  <c r="AB120" i="3"/>
  <c r="AC120" i="3"/>
  <c r="AO122" i="3"/>
  <c r="AF124" i="3"/>
  <c r="AG124" i="3" s="1"/>
  <c r="AB124" i="3"/>
  <c r="AC124" i="3"/>
  <c r="AO126" i="3"/>
  <c r="AF128" i="3"/>
  <c r="AG128" i="3" s="1"/>
  <c r="AB128" i="3"/>
  <c r="AC128" i="3"/>
  <c r="AO130" i="3"/>
  <c r="AF132" i="3"/>
  <c r="AG132" i="3" s="1"/>
  <c r="AB132" i="3"/>
  <c r="AC132" i="3"/>
  <c r="AO134" i="3"/>
  <c r="AF136" i="3"/>
  <c r="AG136" i="3" s="1"/>
  <c r="AB136" i="3"/>
  <c r="AC136" i="3"/>
  <c r="AO138" i="3"/>
  <c r="AF140" i="3"/>
  <c r="AG140" i="3" s="1"/>
  <c r="AB140" i="3"/>
  <c r="AC140" i="3"/>
  <c r="AO142" i="3"/>
  <c r="AF144" i="3"/>
  <c r="AG144" i="3" s="1"/>
  <c r="AB144" i="3"/>
  <c r="AC144" i="3"/>
  <c r="AO146" i="3"/>
  <c r="AF148" i="3"/>
  <c r="AG148" i="3" s="1"/>
  <c r="AB148" i="3"/>
  <c r="AC148" i="3"/>
  <c r="AO150" i="3"/>
  <c r="AF152" i="3"/>
  <c r="AG152" i="3" s="1"/>
  <c r="AB152" i="3"/>
  <c r="AC152" i="3"/>
  <c r="AE175" i="3"/>
  <c r="AF175" i="3"/>
  <c r="AG175" i="3" s="1"/>
  <c r="AE179" i="3"/>
  <c r="AF179" i="3"/>
  <c r="AG179" i="3" s="1"/>
  <c r="AE183" i="3"/>
  <c r="AF183" i="3"/>
  <c r="AG183" i="3" s="1"/>
  <c r="AE187" i="3"/>
  <c r="AF187" i="3"/>
  <c r="AG187" i="3" s="1"/>
  <c r="AE191" i="3"/>
  <c r="AF191" i="3"/>
  <c r="AG191" i="3" s="1"/>
  <c r="AC3" i="3"/>
  <c r="AC5" i="3"/>
  <c r="AC7" i="3"/>
  <c r="AC9" i="3"/>
  <c r="AC11" i="3"/>
  <c r="AC13" i="3"/>
  <c r="AC15" i="3"/>
  <c r="AC17" i="3"/>
  <c r="AC19" i="3"/>
  <c r="AC21" i="3"/>
  <c r="AC23" i="3"/>
  <c r="AC25" i="3"/>
  <c r="AC27" i="3"/>
  <c r="AC29" i="3"/>
  <c r="AC31" i="3"/>
  <c r="AC33" i="3"/>
  <c r="AC35" i="3"/>
  <c r="AC37" i="3"/>
  <c r="AC39" i="3"/>
  <c r="AC41" i="3"/>
  <c r="AC43" i="3"/>
  <c r="AC45" i="3"/>
  <c r="AC47" i="3"/>
  <c r="AC49" i="3"/>
  <c r="AC51" i="3"/>
  <c r="AC53" i="3"/>
  <c r="AC55" i="3"/>
  <c r="AC57" i="3"/>
  <c r="AC59" i="3"/>
  <c r="AC61" i="3"/>
  <c r="AC63" i="3"/>
  <c r="AC65" i="3"/>
  <c r="AC67" i="3"/>
  <c r="AC69" i="3"/>
  <c r="AC71" i="3"/>
  <c r="AC73" i="3"/>
  <c r="AC75" i="3"/>
  <c r="AC77" i="3"/>
  <c r="AC79" i="3"/>
  <c r="AC81" i="3"/>
  <c r="AC83" i="3"/>
  <c r="AC85" i="3"/>
  <c r="AC87" i="3"/>
  <c r="AC89" i="3"/>
  <c r="AC91" i="3"/>
  <c r="AC93" i="3"/>
  <c r="AC95" i="3"/>
  <c r="AC97" i="3"/>
  <c r="AC99" i="3"/>
  <c r="AC101" i="3"/>
  <c r="AC103" i="3"/>
  <c r="AE157" i="3"/>
  <c r="AF157" i="3"/>
  <c r="AG157" i="3" s="1"/>
  <c r="AE161" i="3"/>
  <c r="AF161" i="3"/>
  <c r="AG161" i="3" s="1"/>
  <c r="AE165" i="3"/>
  <c r="AF165" i="3"/>
  <c r="AG165" i="3" s="1"/>
  <c r="AC105" i="3"/>
  <c r="AC107" i="3"/>
  <c r="AC109" i="3"/>
  <c r="AC111" i="3"/>
  <c r="AC113" i="3"/>
  <c r="AC115" i="3"/>
  <c r="AC117" i="3"/>
  <c r="AC119" i="3"/>
  <c r="AC121" i="3"/>
  <c r="AC123" i="3"/>
  <c r="AC125" i="3"/>
  <c r="AC127" i="3"/>
  <c r="AC129" i="3"/>
  <c r="AC131" i="3"/>
  <c r="AC133" i="3"/>
  <c r="AC135" i="3"/>
  <c r="AC137" i="3"/>
  <c r="AC139" i="3"/>
  <c r="AC141" i="3"/>
  <c r="AC143" i="3"/>
  <c r="AC145" i="3"/>
  <c r="AC147" i="3"/>
  <c r="AC149" i="3"/>
  <c r="AC151" i="3"/>
  <c r="AC153" i="3"/>
  <c r="AF153" i="3"/>
  <c r="AG153" i="3" s="1"/>
  <c r="AF154" i="3"/>
  <c r="AG154" i="3" s="1"/>
  <c r="AB154" i="3"/>
  <c r="AO154" i="3"/>
  <c r="AF156" i="3"/>
  <c r="AG156" i="3" s="1"/>
  <c r="AB156" i="3"/>
  <c r="AO156" i="3"/>
  <c r="AF158" i="3"/>
  <c r="AG158" i="3" s="1"/>
  <c r="AB158" i="3"/>
  <c r="AO158" i="3"/>
  <c r="AF160" i="3"/>
  <c r="AG160" i="3" s="1"/>
  <c r="AB160" i="3"/>
  <c r="AO160" i="3"/>
  <c r="AF162" i="3"/>
  <c r="AG162" i="3" s="1"/>
  <c r="AB162" i="3"/>
  <c r="AO162" i="3"/>
  <c r="AF164" i="3"/>
  <c r="AG164" i="3" s="1"/>
  <c r="AB164" i="3"/>
  <c r="AO164" i="3"/>
  <c r="AE169" i="3"/>
  <c r="AF169" i="3"/>
  <c r="AG169" i="3" s="1"/>
  <c r="AE173" i="3"/>
  <c r="AF173" i="3"/>
  <c r="AG173" i="3" s="1"/>
  <c r="AE177" i="3"/>
  <c r="AF177" i="3"/>
  <c r="AG177" i="3" s="1"/>
  <c r="AE181" i="3"/>
  <c r="AF181" i="3"/>
  <c r="AG181" i="3" s="1"/>
  <c r="AE185" i="3"/>
  <c r="AF185" i="3"/>
  <c r="AG185" i="3" s="1"/>
  <c r="AE189" i="3"/>
  <c r="AF189" i="3"/>
  <c r="AG189" i="3" s="1"/>
  <c r="AE193" i="3"/>
  <c r="AF193" i="3"/>
  <c r="AG193" i="3" s="1"/>
  <c r="AC155" i="3"/>
  <c r="AC157" i="3"/>
  <c r="AC159" i="3"/>
  <c r="AC161" i="3"/>
  <c r="AC163" i="3"/>
  <c r="AC165" i="3"/>
  <c r="AF166" i="3"/>
  <c r="AG166" i="3" s="1"/>
  <c r="AB166" i="3"/>
  <c r="AO166" i="3"/>
  <c r="AF168" i="3"/>
  <c r="AG168" i="3" s="1"/>
  <c r="AB168" i="3"/>
  <c r="AO168" i="3"/>
  <c r="AF170" i="3"/>
  <c r="AG170" i="3" s="1"/>
  <c r="AB170" i="3"/>
  <c r="AO170" i="3"/>
  <c r="AF172" i="3"/>
  <c r="AG172" i="3" s="1"/>
  <c r="AB172" i="3"/>
  <c r="AO172" i="3"/>
  <c r="AF174" i="3"/>
  <c r="AG174" i="3" s="1"/>
  <c r="AB174" i="3"/>
  <c r="AO174" i="3"/>
  <c r="AF176" i="3"/>
  <c r="AG176" i="3" s="1"/>
  <c r="AB176" i="3"/>
  <c r="AO176" i="3"/>
  <c r="AF178" i="3"/>
  <c r="AG178" i="3" s="1"/>
  <c r="AB178" i="3"/>
  <c r="AO178" i="3"/>
  <c r="AF180" i="3"/>
  <c r="AG180" i="3" s="1"/>
  <c r="AB180" i="3"/>
  <c r="AO180" i="3"/>
  <c r="AF182" i="3"/>
  <c r="AG182" i="3" s="1"/>
  <c r="AB182" i="3"/>
  <c r="AO182" i="3"/>
  <c r="AF184" i="3"/>
  <c r="AG184" i="3" s="1"/>
  <c r="AB184" i="3"/>
  <c r="AO184" i="3"/>
  <c r="AF186" i="3"/>
  <c r="AG186" i="3" s="1"/>
  <c r="AB186" i="3"/>
  <c r="AO186" i="3"/>
  <c r="AF188" i="3"/>
  <c r="AG188" i="3" s="1"/>
  <c r="AB188" i="3"/>
  <c r="AO188" i="3"/>
  <c r="AF190" i="3"/>
  <c r="AG190" i="3" s="1"/>
  <c r="AB190" i="3"/>
  <c r="AO190" i="3"/>
  <c r="AF192" i="3"/>
  <c r="AG192" i="3" s="1"/>
  <c r="AB192" i="3"/>
  <c r="AO192" i="3"/>
  <c r="AC167" i="3"/>
  <c r="AC169" i="3"/>
  <c r="AC171" i="3"/>
  <c r="AC173" i="3"/>
  <c r="AC175" i="3"/>
  <c r="AC177" i="3"/>
  <c r="AC179" i="3"/>
  <c r="AC181" i="3"/>
  <c r="AC183" i="3"/>
  <c r="AC185" i="3"/>
  <c r="AC187" i="3"/>
  <c r="AC189" i="3"/>
  <c r="AC191" i="3"/>
  <c r="AC193" i="3"/>
  <c r="AC1" i="3" l="1"/>
  <c r="AF1" i="3"/>
  <c r="AG1" i="3" s="1"/>
  <c r="AB1" i="3"/>
  <c r="AO1" i="3"/>
</calcChain>
</file>

<file path=xl/sharedStrings.xml><?xml version="1.0" encoding="utf-8"?>
<sst xmlns="http://schemas.openxmlformats.org/spreadsheetml/2006/main" count="1371" uniqueCount="442">
  <si>
    <t>Pour la sélection ======&gt;</t>
  </si>
  <si>
    <t>BIB</t>
  </si>
  <si>
    <t>Code</t>
  </si>
  <si>
    <t>Code postal</t>
  </si>
  <si>
    <t>Code insee de la commune</t>
  </si>
  <si>
    <t>Code insee de la CC</t>
  </si>
  <si>
    <t>BDLA ?</t>
  </si>
  <si>
    <t>Com Com</t>
  </si>
  <si>
    <t>Site internet</t>
  </si>
  <si>
    <t>Population</t>
  </si>
  <si>
    <t>comptage</t>
  </si>
  <si>
    <t>Horaires</t>
  </si>
  <si>
    <t>places assises</t>
  </si>
  <si>
    <t>Postes internet</t>
  </si>
  <si>
    <t>wifi</t>
  </si>
  <si>
    <t xml:space="preserve">SIGB </t>
  </si>
  <si>
    <t>surface</t>
  </si>
  <si>
    <t>surface / hab</t>
  </si>
  <si>
    <t>Imprimés – Total – Livres imprimés – UM – Fonds (hors desserte BDP)</t>
  </si>
  <si>
    <t>Imprimés – Total – Livres imprimés – UM – Acquisitions</t>
  </si>
  <si>
    <t>Documents audiovisuels sur support– Total documents sonores – Sur support (UM) – Total Fonds (hors desserte BDP)</t>
  </si>
  <si>
    <t>Documents audiovisuels sur support– Total documents sonores – Sur support (UM) – Total Acquisitions</t>
  </si>
  <si>
    <t>Documents audiovisuels sur support– Documents vidéo – Sur support (UM) – Total Fonds (hors desserte BDP)</t>
  </si>
  <si>
    <t>Documents audiovisuels sur support – Documents vidéo – Sur support (UM) – Total Acquisitions</t>
  </si>
  <si>
    <t>Documents audiovisuels sur support – Jeux vidéos – Sur support (UM)</t>
  </si>
  <si>
    <t>Documents audiovisuels sur support– Jeux vidéo – Sur support (UM) – Acquisitions</t>
  </si>
  <si>
    <t>Abonnements revues</t>
  </si>
  <si>
    <t>FONDS</t>
  </si>
  <si>
    <t>nb docs / hab</t>
  </si>
  <si>
    <t>nb docs / m2</t>
  </si>
  <si>
    <t>Acqu°</t>
  </si>
  <si>
    <t>Acq° / 100 hab</t>
  </si>
  <si>
    <t>Durée de conservation</t>
  </si>
  <si>
    <t>Âge théorique</t>
  </si>
  <si>
    <t>Inscrits</t>
  </si>
  <si>
    <t>Tx. Inscrits</t>
  </si>
  <si>
    <t>Emprunteurs</t>
  </si>
  <si>
    <t>Tx. emprunteurs</t>
  </si>
  <si>
    <t>Fréquentation</t>
  </si>
  <si>
    <t>Prêts aux particuliers</t>
  </si>
  <si>
    <t>Prêts / hab</t>
  </si>
  <si>
    <t>Tx. De rotation</t>
  </si>
  <si>
    <t>Prêts – Livres –Total – Dont prêt sur documents de la BDP</t>
  </si>
  <si>
    <t>Prêts – Documents sonores –Total – Dont prêt sur documents de la BDP</t>
  </si>
  <si>
    <t>Prêts – Documents vidéo –Total – Dont prêt sur documents de la BDP</t>
  </si>
  <si>
    <t>Prêts BDLA</t>
  </si>
  <si>
    <t>Réseaux sociaux</t>
  </si>
  <si>
    <t>Budget Animation</t>
  </si>
  <si>
    <t>Budget acq°</t>
  </si>
  <si>
    <t>Budget acq° / hab</t>
  </si>
  <si>
    <t>ETP salariés</t>
  </si>
  <si>
    <t>ETP / 2000 hab</t>
  </si>
  <si>
    <t>nb bénévoles</t>
  </si>
  <si>
    <t>gratuité ?</t>
  </si>
  <si>
    <t>Abbaretz</t>
  </si>
  <si>
    <t>BDLA</t>
  </si>
  <si>
    <t>CC de Nozay</t>
  </si>
  <si>
    <t>https://www.cc-nozay-bibliotheques.fr</t>
  </si>
  <si>
    <t>Non</t>
  </si>
  <si>
    <t>NANOOK</t>
  </si>
  <si>
    <t>Oui</t>
  </si>
  <si>
    <t>facebook</t>
  </si>
  <si>
    <t>Aigrefeuille-sur-Maine</t>
  </si>
  <si>
    <t>CA Clisson Sèvre et Maine Agglo</t>
  </si>
  <si>
    <t>https://en-maine-un-livre.org/</t>
  </si>
  <si>
    <t>PMB</t>
  </si>
  <si>
    <t>Assérac</t>
  </si>
  <si>
    <t>CA de la Presqu'île de Guérande Atlantique (Cap Atlantique)</t>
  </si>
  <si>
    <t>paprika</t>
  </si>
  <si>
    <t>Avessac</t>
  </si>
  <si>
    <t>CA Redon Agglomération</t>
  </si>
  <si>
    <t>https://mediatheques.redon-agglomeration.bzh/</t>
  </si>
  <si>
    <t>ophée nx</t>
  </si>
  <si>
    <t>Basse-Goulaine</t>
  </si>
  <si>
    <t>Nantes Métropole</t>
  </si>
  <si>
    <t>https://mediatheque.basse-goulaine.fr/</t>
  </si>
  <si>
    <t>PAPRIKA CS2</t>
  </si>
  <si>
    <t>Batz-sur-Mer</t>
  </si>
  <si>
    <t>www.mediatheque.batzsurmer.fr</t>
  </si>
  <si>
    <t>Orphée</t>
  </si>
  <si>
    <t>Facebook</t>
  </si>
  <si>
    <t>Besné</t>
  </si>
  <si>
    <t>CA de la Région Nazairienne et de l'Estuaire (CARENE)</t>
  </si>
  <si>
    <t>http://mediatheque.besne.fr/</t>
  </si>
  <si>
    <t>Decalog-V. 10.6.41</t>
  </si>
  <si>
    <t>Blain</t>
  </si>
  <si>
    <t>CC de la Région de Blain</t>
  </si>
  <si>
    <t>ville-blain.fr</t>
  </si>
  <si>
    <t>Blain (St Emilien)</t>
  </si>
  <si>
    <t>https://lenvoldeslivres.jimdofree.com/</t>
  </si>
  <si>
    <t>Bouaye</t>
  </si>
  <si>
    <t>http://mediatheque.bouaye.fr</t>
  </si>
  <si>
    <t>AFI-NANOOK 4.3.6</t>
  </si>
  <si>
    <t>Bouée</t>
  </si>
  <si>
    <t>CC Estuaire et Sillon</t>
  </si>
  <si>
    <t>https://www.mediatheques.estuaire-sillon.fr/</t>
  </si>
  <si>
    <t>Bouguenais</t>
  </si>
  <si>
    <t>Hors BDLA</t>
  </si>
  <si>
    <t>http://www.mediatheque-bouguenais.fr/opacwebaloes/Index.as</t>
  </si>
  <si>
    <t>Aloes 1.90</t>
  </si>
  <si>
    <t>facebook.com/mediatheque.bouguenais.44</t>
  </si>
  <si>
    <t>Boussay</t>
  </si>
  <si>
    <t>Bouvron</t>
  </si>
  <si>
    <t>https://bouvron-laminotheque.bibli.fr/</t>
  </si>
  <si>
    <t>PMB 5.0.7</t>
  </si>
  <si>
    <t>Brains</t>
  </si>
  <si>
    <t>https://bibliotheque.mairie-brains.fr/</t>
  </si>
  <si>
    <t>Decalog SIGB</t>
  </si>
  <si>
    <t>Campbon</t>
  </si>
  <si>
    <t>www.mediatheques.estuaire-sillon.fr</t>
  </si>
  <si>
    <t>Carquefou</t>
  </si>
  <si>
    <t>https://www.mediatheque-carquefou.fr/</t>
  </si>
  <si>
    <t>ORPHEE NX</t>
  </si>
  <si>
    <t>Facebook Instagram Youtube</t>
  </si>
  <si>
    <t>Casson</t>
  </si>
  <si>
    <t>CC d'Erdre et Gesvres</t>
  </si>
  <si>
    <t>Afi-Nanook 4.3.4</t>
  </si>
  <si>
    <t>Châteaubriant</t>
  </si>
  <si>
    <t>CC Châteaubriant-Derval</t>
  </si>
  <si>
    <t>AFI Nanook</t>
  </si>
  <si>
    <t>Château-Thébaud</t>
  </si>
  <si>
    <t>https://bibliotheque-chateau-thebaud.fr/</t>
  </si>
  <si>
    <t>Chaumes-en-Retz (Arthon)</t>
  </si>
  <si>
    <t>CA Pornic Agglo Pays de Retz</t>
  </si>
  <si>
    <t>http://www.bibliotheques-chaumesenretz.fr/</t>
  </si>
  <si>
    <t>Chaumes-en-Retz (Chéméré)</t>
  </si>
  <si>
    <t>https://bibliotheques-chaumesenretz.fr/</t>
  </si>
  <si>
    <t>Chaumes-en-Retz (La Sicaudais)</t>
  </si>
  <si>
    <t>Chauvé</t>
  </si>
  <si>
    <t>orphée 3.3 n</t>
  </si>
  <si>
    <t>Cheix-en-Retz</t>
  </si>
  <si>
    <t>Expert Bibli</t>
  </si>
  <si>
    <t>Clisson</t>
  </si>
  <si>
    <t>http://www.mediatheque-clisson.net/</t>
  </si>
  <si>
    <t>AFI Nanook 4.2.18</t>
  </si>
  <si>
    <t>Conquereuil</t>
  </si>
  <si>
    <t>Orphée NX</t>
  </si>
  <si>
    <t>Corcoué-sur-Logne</t>
  </si>
  <si>
    <t>CC Sud Retz Atlantique</t>
  </si>
  <si>
    <t>laplaceauxlivres.opac3d.fr</t>
  </si>
  <si>
    <t>https://sigb02.decalog.net/</t>
  </si>
  <si>
    <t>Cordemais</t>
  </si>
  <si>
    <t>Corsept</t>
  </si>
  <si>
    <t>CC du Sud-Estuaire</t>
  </si>
  <si>
    <t>Pergame</t>
  </si>
  <si>
    <t>Couëron</t>
  </si>
  <si>
    <t>https://mediatheque.ville-coueron.fr/</t>
  </si>
  <si>
    <t>Syracuse</t>
  </si>
  <si>
    <t>Crossac</t>
  </si>
  <si>
    <t>CC du Pays de Pontchâteau Saint-Gildas-des-Bois</t>
  </si>
  <si>
    <t>reseaubiblio.cc-paysdepontchateau.fr</t>
  </si>
  <si>
    <t>Derval</t>
  </si>
  <si>
    <t>https://mediatheques.cc-chateaubriant-derval.fr/</t>
  </si>
  <si>
    <t>Divatte-sur-Loire</t>
  </si>
  <si>
    <t>CC Sèvre et Loire</t>
  </si>
  <si>
    <t>http://www.mediatheque-divatte-sur-loire.fr/</t>
  </si>
  <si>
    <t>BGM Dolly</t>
  </si>
  <si>
    <t>Facebook - Twitter - Instagram - Toutube</t>
  </si>
  <si>
    <t>Donges</t>
  </si>
  <si>
    <t>http://mediatheque.ville-donges.fr/</t>
  </si>
  <si>
    <t>Paprika 1.3</t>
  </si>
  <si>
    <t>Drefféac</t>
  </si>
  <si>
    <t>https://reseaubiblio.cc-paysdepontchateau.fr/</t>
  </si>
  <si>
    <t>Erbray</t>
  </si>
  <si>
    <t>Fay-de-Bretagne</t>
  </si>
  <si>
    <t>www.bibliotheques.cceg.fr</t>
  </si>
  <si>
    <t>Afi-Nanook 4.1.19</t>
  </si>
  <si>
    <t>Fégréac</t>
  </si>
  <si>
    <t>Fercé</t>
  </si>
  <si>
    <t>Frossay</t>
  </si>
  <si>
    <t>https://frossay.opac3d.fr/</t>
  </si>
  <si>
    <t>SIGB02.DECALOG.NET</t>
  </si>
  <si>
    <t>Geneston</t>
  </si>
  <si>
    <t>CC de Grand Lieu</t>
  </si>
  <si>
    <t>https://geneston.bibenligne.fr/</t>
  </si>
  <si>
    <t>DECALOG</t>
  </si>
  <si>
    <t>Gétigné</t>
  </si>
  <si>
    <t>http://www.bibliothequedegetigne.net/</t>
  </si>
  <si>
    <t>Gorges</t>
  </si>
  <si>
    <t>https://www.mediatheque-gorges.net/</t>
  </si>
  <si>
    <t>Afi Nanook 4.2.17</t>
  </si>
  <si>
    <t>Grand-Auverné</t>
  </si>
  <si>
    <t>Grandchamps-des-Fontaines</t>
  </si>
  <si>
    <t>https://www.livreetlecture-cceg.net/grandchamp-des-fontain</t>
  </si>
  <si>
    <t>Guémené-Penfao (annexe)</t>
  </si>
  <si>
    <t>Guémené-Penfao (centrale)</t>
  </si>
  <si>
    <t>Guenrouet</t>
  </si>
  <si>
    <t>Guérande</t>
  </si>
  <si>
    <t>https://www.mediatheque.ville-guerande.fr/</t>
  </si>
  <si>
    <t>Haute-Goulaine</t>
  </si>
  <si>
    <t>AFI NANOOK 4.2.18</t>
  </si>
  <si>
    <t>Herbignac</t>
  </si>
  <si>
    <t>espace-culturel.herbignac.com</t>
  </si>
  <si>
    <t>Héric</t>
  </si>
  <si>
    <t>AFI-Nanook 4.2.17</t>
  </si>
  <si>
    <t>Indre</t>
  </si>
  <si>
    <t>www.bibliotheque.indre44.fr</t>
  </si>
  <si>
    <t>Afi-Nanook 4.2.18</t>
  </si>
  <si>
    <t>Issé</t>
  </si>
  <si>
    <t>Jans</t>
  </si>
  <si>
    <t>Juigné-des-Moutiers</t>
  </si>
  <si>
    <t>La Baule-Escoublac</t>
  </si>
  <si>
    <t>https://bibliotheque.labaule.fr/</t>
  </si>
  <si>
    <t>Electre</t>
  </si>
  <si>
    <t>La Bernerie-en-Retz</t>
  </si>
  <si>
    <t>Logiciel gratuit WATERBEAR</t>
  </si>
  <si>
    <t>La Boissière-du-Doré</t>
  </si>
  <si>
    <t>La Chapelle-des-Marais</t>
  </si>
  <si>
    <t>mediatheque.gastonleroux.opac3d.fr/</t>
  </si>
  <si>
    <t>La Chapelle-Glain</t>
  </si>
  <si>
    <t>La Chapelle-Launay</t>
  </si>
  <si>
    <t>Www.mediatheques.estuaire-sillon.fr</t>
  </si>
  <si>
    <t>La Chapelle-sur-Erdre</t>
  </si>
  <si>
    <t>http://biblio.lachapellesurerdre.fr/</t>
  </si>
  <si>
    <t>La Chevallerais</t>
  </si>
  <si>
    <t>Micro Bib</t>
  </si>
  <si>
    <t>La Chevrolière</t>
  </si>
  <si>
    <t>https://mediatheque-lachevroliere.fr/</t>
  </si>
  <si>
    <t>Paprika CS2 + DECLOG SIGB</t>
  </si>
  <si>
    <t>La Grigonnais</t>
  </si>
  <si>
    <t>La Haie-Fouassière</t>
  </si>
  <si>
    <t>http://bibliotheque.la-haye-fouassiere.fr</t>
  </si>
  <si>
    <t>Orphée.net</t>
  </si>
  <si>
    <t>La Limouzinière</t>
  </si>
  <si>
    <t>https://www.mairie-la-limouziniere.com</t>
  </si>
  <si>
    <t>Expert bibli</t>
  </si>
  <si>
    <t>La Marne</t>
  </si>
  <si>
    <t>lamarne.bibenligne.fr</t>
  </si>
  <si>
    <t>La Meilleraye-de-Bretagne</t>
  </si>
  <si>
    <t>La Montagne</t>
  </si>
  <si>
    <t>mediatheque-lamontagne.org</t>
  </si>
  <si>
    <t>La Plaine-sur-Mer</t>
  </si>
  <si>
    <t>https://mediatheque.laplainesurmer.fr/</t>
  </si>
  <si>
    <t>Facebook, Instagram, Youtube</t>
  </si>
  <si>
    <t>La Planche</t>
  </si>
  <si>
    <t>La Turballe</t>
  </si>
  <si>
    <t>https://laturballe.fr/info/bibliotheque_anita_conti</t>
  </si>
  <si>
    <t>Agate 2.65</t>
  </si>
  <si>
    <t>Lavau-sur-Loire</t>
  </si>
  <si>
    <t>Le Bignon</t>
  </si>
  <si>
    <t>https://bibliotheque.mairielebignon.fr/</t>
  </si>
  <si>
    <t>Le Croisic</t>
  </si>
  <si>
    <t>https://mediatheque.lecroisic.fr</t>
  </si>
  <si>
    <t>Orphée NX / Version : 3.8.0.55</t>
  </si>
  <si>
    <t>Le Gâvre</t>
  </si>
  <si>
    <t>Le Landreau</t>
  </si>
  <si>
    <t>http://bibliotheque.le-landreau.fr/</t>
  </si>
  <si>
    <t>BGM</t>
  </si>
  <si>
    <t>facebook, instagram, chaine youtube</t>
  </si>
  <si>
    <t>Le Loroux-Bottereau</t>
  </si>
  <si>
    <t>Le Pellerin</t>
  </si>
  <si>
    <t>https://mediatheque.ville-lepellerin.fr/</t>
  </si>
  <si>
    <t>Le Pouliguen</t>
  </si>
  <si>
    <t>bibliotheque.lepouliguen.fr</t>
  </si>
  <si>
    <t>Facebook, Instagram</t>
  </si>
  <si>
    <t>Le Temple-de-Bretagne</t>
  </si>
  <si>
    <t>Legé</t>
  </si>
  <si>
    <t>http://bibliotheque-lege.opac3d.fr/</t>
  </si>
  <si>
    <t>E-Paprika</t>
  </si>
  <si>
    <t>Les Moutiers-en-Retz</t>
  </si>
  <si>
    <t>https://www.mairie-lesmoutiersenretz.fr/listes/bibliothequ</t>
  </si>
  <si>
    <t>Les Sorinières</t>
  </si>
  <si>
    <t>https://bibliotheque.ville-sorinieres.fr/</t>
  </si>
  <si>
    <t>Les Touches</t>
  </si>
  <si>
    <t>afi-nanook 4.2.20</t>
  </si>
  <si>
    <t>Louisfert</t>
  </si>
  <si>
    <t>Lusanger</t>
  </si>
  <si>
    <t>Machecoul-Saint-Même (Machecoul)</t>
  </si>
  <si>
    <t>https://www.bibliotheque-machecoul.fr/</t>
  </si>
  <si>
    <t>Machecoul-Saint-Même (St Même)</t>
  </si>
  <si>
    <t>Maisdon-sur-Sèvre</t>
  </si>
  <si>
    <t>microbib</t>
  </si>
  <si>
    <t>Malville</t>
  </si>
  <si>
    <t>Marsac-sur-Don</t>
  </si>
  <si>
    <t>Mauves-sur-Loire</t>
  </si>
  <si>
    <t>http://bibliotheque.mauvessurloire.fr</t>
  </si>
  <si>
    <t>AFI NANOOK</t>
  </si>
  <si>
    <t>Missillac</t>
  </si>
  <si>
    <t>Moisdon-la-Rivière</t>
  </si>
  <si>
    <t>Monnières</t>
  </si>
  <si>
    <t>Montbert</t>
  </si>
  <si>
    <t>bibliotheque.montbert.fr</t>
  </si>
  <si>
    <t>Montoir-de-Bretagne</t>
  </si>
  <si>
    <t>www.mediatheque-montoir.fr</t>
  </si>
  <si>
    <t>Orphée.net 3.3n - version 3.8.0.73</t>
  </si>
  <si>
    <t>Mouais</t>
  </si>
  <si>
    <t>Nantes (Breil Malville)</t>
  </si>
  <si>
    <t>https://bm.nantes.fr</t>
  </si>
  <si>
    <t>Nantes (Chantenay)</t>
  </si>
  <si>
    <t>Nantes (Floresca Guépin)</t>
  </si>
  <si>
    <t>Nantes (Halvèque)</t>
  </si>
  <si>
    <t>Nantes (Jacque Demy)</t>
  </si>
  <si>
    <t>Nantes (Lisa Bresner)</t>
  </si>
  <si>
    <t>Nantes (Luce Courville)</t>
  </si>
  <si>
    <t>Nantes (Manufacture)</t>
  </si>
  <si>
    <t>Nantes (Patrimoine)</t>
  </si>
  <si>
    <t>Nort-sur-Erdre</t>
  </si>
  <si>
    <t>https://www.livreetlecture-cceg.net/nort-sur-erdre</t>
  </si>
  <si>
    <t>AFI-NANOOK</t>
  </si>
  <si>
    <t>Notre-Dame-des-Landes</t>
  </si>
  <si>
    <t>Nanook 4.3.4</t>
  </si>
  <si>
    <t>Noyal-sur-Brutz</t>
  </si>
  <si>
    <t>Nozay</t>
  </si>
  <si>
    <t>Orvault (Burgalière)</t>
  </si>
  <si>
    <t>https://www.bibliotheques-orvault.fr/ormedo/</t>
  </si>
  <si>
    <t>Orvault (Le petit Chantilire)</t>
  </si>
  <si>
    <t>Orvault (Ormedo)</t>
  </si>
  <si>
    <t>Orvault (Plaisance)</t>
  </si>
  <si>
    <t>www.centresociocultureldeplaisance.fr</t>
  </si>
  <si>
    <t>Oudon</t>
  </si>
  <si>
    <t>CC du Pays d'Ancenis</t>
  </si>
  <si>
    <t>Paimboeuf</t>
  </si>
  <si>
    <t>non</t>
  </si>
  <si>
    <t>Microbib</t>
  </si>
  <si>
    <t>Paulx</t>
  </si>
  <si>
    <t>http://bibliothequedepaulx.opac3d.fr</t>
  </si>
  <si>
    <t>decalog</t>
  </si>
  <si>
    <t>Petit-Auverné</t>
  </si>
  <si>
    <t>Petit-Mars</t>
  </si>
  <si>
    <t>www.petitmars.fr</t>
  </si>
  <si>
    <t>Plessé</t>
  </si>
  <si>
    <t>Pontchâteau</t>
  </si>
  <si>
    <t>Pont-Saint-Martin</t>
  </si>
  <si>
    <t>http://www.mediatheque-pontsaintmartin.net/</t>
  </si>
  <si>
    <t>Pornic</t>
  </si>
  <si>
    <t>www.mediatheque-pornic.fr</t>
  </si>
  <si>
    <t>Aloès 2.024780</t>
  </si>
  <si>
    <t>Pornichet</t>
  </si>
  <si>
    <t>www.mediatheque.ville-pornichet.com</t>
  </si>
  <si>
    <t>Decalog SIGB Version 10.6.55</t>
  </si>
  <si>
    <t>Port-Saint-Père</t>
  </si>
  <si>
    <t>www.mairie-port-saint-pere.fr</t>
  </si>
  <si>
    <t>Préfailles</t>
  </si>
  <si>
    <t>SimplyBiblio</t>
  </si>
  <si>
    <t>Prinquiau</t>
  </si>
  <si>
    <t>Puceul</t>
  </si>
  <si>
    <t>Quilly</t>
  </si>
  <si>
    <t>www.mediatheque.estuaire-sillon.fr</t>
  </si>
  <si>
    <t>Remouillé</t>
  </si>
  <si>
    <t>Rezé</t>
  </si>
  <si>
    <t>mediatheque.reze.fr</t>
  </si>
  <si>
    <t>Rouans</t>
  </si>
  <si>
    <t>https://bibliotheque-rouans.fr/</t>
  </si>
  <si>
    <t>microbib-novalys version 6.113</t>
  </si>
  <si>
    <t>Rougé</t>
  </si>
  <si>
    <t>Ruffigné</t>
  </si>
  <si>
    <t>Saffré</t>
  </si>
  <si>
    <t>Saint-Aignan-Grandlieu</t>
  </si>
  <si>
    <t>CASSIOPEE Evo.4.185_InterCOMonoB</t>
  </si>
  <si>
    <t>Saint-André-des-Eaux</t>
  </si>
  <si>
    <t>bibliotheque.saint-andre-des-eaux.fr</t>
  </si>
  <si>
    <t>Decalog sigb</t>
  </si>
  <si>
    <t>Saint-Aubin-des-Châteaux</t>
  </si>
  <si>
    <t>Saint-Colomban</t>
  </si>
  <si>
    <t>https://stcolomban.bibenligne.fr</t>
  </si>
  <si>
    <t>decalog sigb07</t>
  </si>
  <si>
    <t>Sainte-Anne-sur-Brivet</t>
  </si>
  <si>
    <t>Sainte-Pazanne</t>
  </si>
  <si>
    <t>www.bibliotheque-sainte-pazanne.net</t>
  </si>
  <si>
    <t>nanook</t>
  </si>
  <si>
    <t>facebook et instagram</t>
  </si>
  <si>
    <t>Sainte-Reine-de-Bretagne</t>
  </si>
  <si>
    <t>Saint-Étienne-de-Mer-Morte</t>
  </si>
  <si>
    <t>bibliotheque.semm.opac3d.fr</t>
  </si>
  <si>
    <t>Saint-Étienne-de-Montluc</t>
  </si>
  <si>
    <t>mediatheques.estuaire-sillon.fr</t>
  </si>
  <si>
    <t>Saint-Gildas-des-Bois</t>
  </si>
  <si>
    <t>Saint-Herblain</t>
  </si>
  <si>
    <t>Saint-Hilaire-de-Chaléons</t>
  </si>
  <si>
    <t>https://bibliotheque.saint-hilaire-de-chaleons.fr/</t>
  </si>
  <si>
    <t>Decalog sigb06</t>
  </si>
  <si>
    <t>Saint-Hilaire-de-Clisson</t>
  </si>
  <si>
    <t>https://mairiebibliohcl.wixsite.com/planete-lecture</t>
  </si>
  <si>
    <t>Expert bibli Strior</t>
  </si>
  <si>
    <t>Saint-Jean-de-Boiseau</t>
  </si>
  <si>
    <t>https://www.mediatheque-saintjeandeboiseau.net/</t>
  </si>
  <si>
    <t>Saint-Joachim</t>
  </si>
  <si>
    <t>http://stjoachim.opac3d.fr</t>
  </si>
  <si>
    <t>Agate - version 2.65</t>
  </si>
  <si>
    <t>Saint-Julien-de-Concelles</t>
  </si>
  <si>
    <t>https://www.mediatheque-le-passe-muraille.fr/</t>
  </si>
  <si>
    <t>Saint-Julien-de-Vouvantes</t>
  </si>
  <si>
    <t>Saint-Léger-les-Vignes</t>
  </si>
  <si>
    <t>https://mediatheque.mairie-saintlegerlesvignes.fr/</t>
  </si>
  <si>
    <t>Afi-Nanook 4.1.22</t>
  </si>
  <si>
    <t>Saint-Lumine-de-Coutais</t>
  </si>
  <si>
    <t>Pergame-micro</t>
  </si>
  <si>
    <t>Saint-Malo-de-Guersac</t>
  </si>
  <si>
    <t>http://mediatheque-colette.opac3d.fr</t>
  </si>
  <si>
    <t>Paprika CS2</t>
  </si>
  <si>
    <t>Saint-Mars-de-Coutais</t>
  </si>
  <si>
    <t>bibliotheque.saintmarsdecoutais.fr</t>
  </si>
  <si>
    <t>Saint-Mars-du-Désert</t>
  </si>
  <si>
    <t>https://www.livreetlecture-cceg.net/</t>
  </si>
  <si>
    <t>AFI Nanook 4.2.20</t>
  </si>
  <si>
    <t>Saint-Michel-Chef-Chef</t>
  </si>
  <si>
    <t>https://stmichelchefchef.bibenligne.fr/</t>
  </si>
  <si>
    <t>DECALOG SIGB</t>
  </si>
  <si>
    <t>Saint-Nazaire (Anne Franck)</t>
  </si>
  <si>
    <t>https://mediatheque.mairie-saintnazaire.fr/</t>
  </si>
  <si>
    <t>Saint-Nazaire (Bibliobus)</t>
  </si>
  <si>
    <t>Saint-Nazaire (Etienne Caux)</t>
  </si>
  <si>
    <t>Saint-Nicolas-de-Redon</t>
  </si>
  <si>
    <t>Saint-Père-en-Retz</t>
  </si>
  <si>
    <t>Cassiopée</t>
  </si>
  <si>
    <t>Saint-Philbert-de-Grand-Lieu</t>
  </si>
  <si>
    <t>https://espaceandremalraux.stphilbert.fr/</t>
  </si>
  <si>
    <t>Saint-Sébastien-sur-Loire</t>
  </si>
  <si>
    <t>ORPHEE NX4</t>
  </si>
  <si>
    <t>Saint-Viaud</t>
  </si>
  <si>
    <t>https://www.saint-viaud.fr/</t>
  </si>
  <si>
    <t>afi annok</t>
  </si>
  <si>
    <t>Saint-Vincent-des-Landes</t>
  </si>
  <si>
    <t>Sautron</t>
  </si>
  <si>
    <t>http://bibliotheque.sautron.fr/</t>
  </si>
  <si>
    <t>Savenay</t>
  </si>
  <si>
    <t>Sévérac</t>
  </si>
  <si>
    <t>Sion-les-Mines</t>
  </si>
  <si>
    <t>Soudan</t>
  </si>
  <si>
    <t>Soulvache</t>
  </si>
  <si>
    <t>Sucé-sur-Erdre</t>
  </si>
  <si>
    <t>https://www.livreetlecture-cceg.net/suce-sur-erdre</t>
  </si>
  <si>
    <t>Afi-Nanook 4.1.25</t>
  </si>
  <si>
    <t>Thouaré-sur-Loire</t>
  </si>
  <si>
    <t>http://www.bibliotheque.thouare.fr</t>
  </si>
  <si>
    <t>DECALOG SIGB 05</t>
  </si>
  <si>
    <t>Touvois</t>
  </si>
  <si>
    <t>Treffieux</t>
  </si>
  <si>
    <t>Treillières</t>
  </si>
  <si>
    <t>Nanook</t>
  </si>
  <si>
    <t>Trignac</t>
  </si>
  <si>
    <t>Paprika 1.3.4.6</t>
  </si>
  <si>
    <t>Vallet</t>
  </si>
  <si>
    <t>Vay</t>
  </si>
  <si>
    <t>Vertou (annexe)</t>
  </si>
  <si>
    <t>http://librecour.vertou.fr</t>
  </si>
  <si>
    <t>Vertou (centrale)</t>
  </si>
  <si>
    <t>http://librecour.vertou.fr/</t>
  </si>
  <si>
    <t>Vieillevigne</t>
  </si>
  <si>
    <t>Logiciel PMB</t>
  </si>
  <si>
    <t>Vigneux-de-Bretagne</t>
  </si>
  <si>
    <t>Villepot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</si>
</sst>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6"/>
      <color rgb="FFFF0000"/>
      <name val="Calibri"/>
      <family val="2"/>
      <scheme val="minor"/>
    </font>
    <font>
      <b/>
      <sz val="11"/>
      <color theme="4"/>
      <name val="Calibri"/>
      <family val="2"/>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s>
  <cellStyleXfs count="1">
    <xf numFmtId="0" fontId="0" fillId="0" borderId="0"/>
  </cellStyleXfs>
  <cellXfs count="36">
    <xf numFmtId="0" fontId="0" fillId="0" borderId="0" xfId="0"/>
    <xf numFmtId="0" fontId="3" fillId="0" borderId="1" xfId="0" applyFont="1" applyBorder="1" applyAlignment="1">
      <alignment horizontal="left" vertical="center"/>
    </xf>
    <xf numFmtId="0" fontId="3" fillId="0" borderId="2" xfId="0" applyFont="1" applyBorder="1" applyAlignment="1">
      <alignment horizontal="left" vertical="center"/>
    </xf>
    <xf numFmtId="164" fontId="3" fillId="0" borderId="2" xfId="0" applyNumberFormat="1" applyFont="1" applyBorder="1" applyAlignment="1">
      <alignment horizontal="left" vertical="center"/>
    </xf>
    <xf numFmtId="165" fontId="3" fillId="0" borderId="2" xfId="0" applyNumberFormat="1" applyFont="1" applyBorder="1" applyAlignment="1">
      <alignment horizontal="left" vertical="center"/>
    </xf>
    <xf numFmtId="2" fontId="3" fillId="0" borderId="2" xfId="0" applyNumberFormat="1"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2" borderId="5" xfId="0" applyFont="1" applyFill="1" applyBorder="1" applyAlignment="1">
      <alignment horizontal="left" vertical="center"/>
    </xf>
    <xf numFmtId="0" fontId="5"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Alignment="1">
      <alignment vertical="center"/>
    </xf>
    <xf numFmtId="0" fontId="2" fillId="0" borderId="4" xfId="0" applyFont="1" applyBorder="1" applyAlignment="1">
      <alignment horizontal="left"/>
    </xf>
    <xf numFmtId="0" fontId="0" fillId="0" borderId="5" xfId="0" applyBorder="1" applyAlignment="1">
      <alignment horizontal="left"/>
    </xf>
    <xf numFmtId="2" fontId="0" fillId="0" borderId="5" xfId="0" applyNumberFormat="1" applyBorder="1" applyAlignment="1">
      <alignment horizontal="left"/>
    </xf>
    <xf numFmtId="165" fontId="0" fillId="0" borderId="5" xfId="0" applyNumberFormat="1" applyBorder="1" applyAlignment="1">
      <alignment horizontal="left"/>
    </xf>
    <xf numFmtId="1" fontId="0" fillId="0" borderId="5" xfId="0" applyNumberFormat="1" applyBorder="1" applyAlignment="1">
      <alignment horizontal="left"/>
    </xf>
    <xf numFmtId="0" fontId="1" fillId="0" borderId="5" xfId="0" applyFont="1" applyBorder="1" applyAlignment="1">
      <alignment horizontal="left"/>
    </xf>
    <xf numFmtId="165" fontId="6" fillId="0" borderId="5" xfId="0" applyNumberFormat="1" applyFont="1" applyBorder="1" applyAlignment="1">
      <alignment horizontal="left"/>
    </xf>
    <xf numFmtId="2" fontId="6" fillId="0" borderId="5" xfId="0" applyNumberFormat="1" applyFont="1" applyBorder="1" applyAlignment="1">
      <alignment horizontal="left"/>
    </xf>
    <xf numFmtId="0" fontId="0" fillId="0" borderId="6" xfId="0" applyBorder="1" applyAlignment="1">
      <alignment horizontal="left"/>
    </xf>
    <xf numFmtId="0" fontId="5" fillId="0" borderId="5" xfId="0" applyFont="1" applyBorder="1" applyAlignment="1">
      <alignment horizontal="left"/>
    </xf>
    <xf numFmtId="0" fontId="2" fillId="0" borderId="7" xfId="0" applyFont="1" applyBorder="1" applyAlignment="1">
      <alignment horizontal="left"/>
    </xf>
    <xf numFmtId="0" fontId="0" fillId="0" borderId="8" xfId="0" applyBorder="1" applyAlignment="1">
      <alignment horizontal="left"/>
    </xf>
    <xf numFmtId="2" fontId="0" fillId="0" borderId="8" xfId="0" applyNumberFormat="1" applyBorder="1" applyAlignment="1">
      <alignment horizontal="left"/>
    </xf>
    <xf numFmtId="165" fontId="0" fillId="0" borderId="8" xfId="0" applyNumberFormat="1" applyBorder="1" applyAlignment="1">
      <alignment horizontal="left"/>
    </xf>
    <xf numFmtId="1" fontId="0" fillId="0" borderId="8" xfId="0" applyNumberFormat="1" applyBorder="1" applyAlignment="1">
      <alignment horizontal="left"/>
    </xf>
    <xf numFmtId="165" fontId="6" fillId="0" borderId="8" xfId="0" applyNumberFormat="1" applyFont="1" applyBorder="1" applyAlignment="1">
      <alignment horizontal="left"/>
    </xf>
    <xf numFmtId="2" fontId="6" fillId="0" borderId="8" xfId="0" applyNumberFormat="1" applyFont="1" applyBorder="1" applyAlignment="1">
      <alignment horizontal="left"/>
    </xf>
    <xf numFmtId="0" fontId="0" fillId="0" borderId="9" xfId="0" applyBorder="1" applyAlignment="1">
      <alignment horizontal="left"/>
    </xf>
    <xf numFmtId="0" fontId="0" fillId="0" borderId="10" xfId="0" applyBorder="1"/>
    <xf numFmtId="0" fontId="2" fillId="0" borderId="0" xfId="0" applyFont="1"/>
    <xf numFmtId="165" fontId="0" fillId="0" borderId="0" xfId="0" applyNumberFormat="1"/>
    <xf numFmtId="165"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12</xdr:col>
      <xdr:colOff>552450</xdr:colOff>
      <xdr:row>16</xdr:row>
      <xdr:rowOff>0</xdr:rowOff>
    </xdr:to>
    <xdr:sp macro="" textlink="">
      <xdr:nvSpPr>
        <xdr:cNvPr id="2" name="ZoneTexte 1">
          <a:extLst>
            <a:ext uri="{FF2B5EF4-FFF2-40B4-BE49-F238E27FC236}">
              <a16:creationId xmlns:a16="http://schemas.microsoft.com/office/drawing/2014/main" id="{E2BC9DDD-6C65-4D96-B35B-5F74253D788C}"/>
            </a:ext>
          </a:extLst>
        </xdr:cNvPr>
        <xdr:cNvSpPr txBox="1"/>
      </xdr:nvSpPr>
      <xdr:spPr>
        <a:xfrm>
          <a:off x="2514600" y="809625"/>
          <a:ext cx="7181850"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Ce document présente une vision synthétique</a:t>
          </a:r>
          <a:r>
            <a:rPr lang="fr-FR" sz="1100" b="1" baseline="0"/>
            <a:t> et simplifiée des statistiques des bibliothèques de Loire-Atlantique telles que saisies dans le rapport SCRIB (données de 2020 saisies en 2021).</a:t>
          </a:r>
        </a:p>
        <a:p>
          <a:endParaRPr lang="fr-FR" sz="1100" b="1"/>
        </a:p>
        <a:p>
          <a:r>
            <a:rPr lang="fr-FR" sz="1100" b="1"/>
            <a:t>Les données principales</a:t>
          </a:r>
          <a:r>
            <a:rPr lang="fr-FR" sz="1100" b="1" baseline="0"/>
            <a:t> se trouvent dans l'onglet "synthèse". Une ligne par bibliothèque et une colonne par indicateur. Les colonnes dont les intitulés sont bleus sont des calculs. Les données en rouge sont des données qui ont dû être recalculées (par exemple pour les réseaux quand on dispose du total pour le réseau mais pas du détail par bibliothèque)</a:t>
          </a:r>
        </a:p>
        <a:p>
          <a:endParaRPr lang="fr-FR" sz="1100" b="1" baseline="0"/>
        </a:p>
        <a:p>
          <a:r>
            <a:rPr lang="fr-FR" sz="1100" b="1" baseline="0"/>
            <a:t>La première ligne (en rouge) est une somme dynamique. Vous pouvez utiliser les filtres pour restreindre les bibliothèques affichées, et les totaux se mettront automatiquement à jour (par exemple pour calculer le taux d'emprunteurs des bibliothèques d'une com com ou des villes entre 2000 et 4000 habitants...)</a:t>
          </a:r>
          <a:endParaRPr lang="fr-FR" sz="11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B4F9-080C-45BC-8C4D-03B670C42919}">
  <dimension ref="A1"/>
  <sheetViews>
    <sheetView tabSelected="1" workbookViewId="0">
      <selection activeCell="L25" sqref="L25"/>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7EC2-E423-4646-B41A-7A0237CA0632}">
  <dimension ref="A1:BB194"/>
  <sheetViews>
    <sheetView workbookViewId="0">
      <pane xSplit="1" ySplit="2" topLeftCell="B3" activePane="bottomRight" state="frozen"/>
      <selection pane="topRight" activeCell="B1" sqref="B1"/>
      <selection pane="bottomLeft" activeCell="A3" sqref="A3"/>
      <selection pane="bottomRight" activeCell="AW15" sqref="AW15"/>
    </sheetView>
  </sheetViews>
  <sheetFormatPr baseColWidth="10" defaultColWidth="9.7109375" defaultRowHeight="15" x14ac:dyDescent="0.25"/>
  <cols>
    <col min="1" max="1" width="36.5703125" style="33" customWidth="1"/>
    <col min="2" max="2" width="2" customWidth="1"/>
    <col min="3" max="5" width="1.7109375" customWidth="1"/>
    <col min="6" max="6" width="10.28515625" customWidth="1"/>
    <col min="7" max="7" width="33" customWidth="1"/>
    <col min="8" max="8" width="34.140625" customWidth="1"/>
    <col min="9" max="9" width="14.42578125" customWidth="1"/>
    <col min="10" max="10" width="10.5703125" customWidth="1"/>
    <col min="11" max="11" width="16" customWidth="1"/>
    <col min="12" max="12" width="15.140625" customWidth="1"/>
    <col min="13" max="13" width="16.85546875" customWidth="1"/>
    <col min="14" max="14" width="9.85546875" bestFit="1" customWidth="1"/>
    <col min="15" max="15" width="16" customWidth="1"/>
    <col min="16" max="16" width="12.5703125" customWidth="1"/>
    <col min="17" max="17" width="15.5703125" customWidth="1"/>
    <col min="18" max="25" width="1.7109375" customWidth="1"/>
    <col min="26" max="26" width="24" customWidth="1"/>
    <col min="27" max="27" width="12.28515625" bestFit="1" customWidth="1"/>
    <col min="28" max="29" width="18" customWidth="1"/>
    <col min="30" max="30" width="10.7109375" bestFit="1" customWidth="1"/>
    <col min="31" max="33" width="16.28515625" customWidth="1"/>
    <col min="34" max="34" width="10.7109375" bestFit="1" customWidth="1"/>
    <col min="35" max="35" width="15.140625" customWidth="1"/>
    <col min="36" max="36" width="15" customWidth="1"/>
    <col min="37" max="37" width="19.5703125" customWidth="1"/>
    <col min="38" max="38" width="10.7109375" bestFit="1" customWidth="1"/>
    <col min="39" max="39" width="13.85546875" customWidth="1"/>
    <col min="40" max="41" width="21.140625" customWidth="1"/>
    <col min="42" max="44" width="1.7109375" customWidth="1"/>
    <col min="45" max="45" width="12.140625" customWidth="1"/>
    <col min="46" max="47" width="9.85546875" bestFit="1" customWidth="1"/>
    <col min="48" max="48" width="16.42578125" customWidth="1"/>
    <col min="49" max="49" width="12.7109375" customWidth="1"/>
    <col min="50" max="50" width="19.28515625" customWidth="1"/>
    <col min="51" max="51" width="9.85546875" bestFit="1" customWidth="1"/>
    <col min="52" max="52" width="15.7109375" customWidth="1"/>
    <col min="53" max="53" width="14.42578125" customWidth="1"/>
    <col min="54" max="54" width="9.85546875" bestFit="1" customWidth="1"/>
    <col min="55" max="55" width="40" customWidth="1"/>
  </cols>
  <sheetData>
    <row r="1" spans="1:54" s="7" customFormat="1" ht="41.25" customHeight="1" x14ac:dyDescent="0.25">
      <c r="A1" s="1" t="s">
        <v>0</v>
      </c>
      <c r="B1" s="2"/>
      <c r="C1" s="2"/>
      <c r="D1" s="2"/>
      <c r="E1" s="2"/>
      <c r="F1" s="2"/>
      <c r="G1" s="2"/>
      <c r="H1" s="2"/>
      <c r="I1" s="2">
        <f>SUBTOTAL(9,I3:I193)</f>
        <v>1295747</v>
      </c>
      <c r="J1" s="2">
        <f>SUBTOTAL(9,J3:J193)</f>
        <v>191</v>
      </c>
      <c r="K1" s="2">
        <f t="shared" ref="K1:BA1" si="0">SUBTOTAL(9,K3:K193)</f>
        <v>2327.8000000000002</v>
      </c>
      <c r="L1" s="2">
        <f t="shared" si="0"/>
        <v>5204</v>
      </c>
      <c r="M1" s="2">
        <f t="shared" si="0"/>
        <v>570</v>
      </c>
      <c r="N1" s="2"/>
      <c r="O1" s="2"/>
      <c r="P1" s="2">
        <f t="shared" si="0"/>
        <v>76123</v>
      </c>
      <c r="Q1" s="3">
        <f>P1/I1</f>
        <v>5.874835133710516E-2</v>
      </c>
      <c r="R1" s="2">
        <f t="shared" si="0"/>
        <v>2314555</v>
      </c>
      <c r="S1" s="2">
        <f t="shared" si="0"/>
        <v>177456</v>
      </c>
      <c r="T1" s="2">
        <f t="shared" si="0"/>
        <v>213768</v>
      </c>
      <c r="U1" s="2">
        <f t="shared" si="0"/>
        <v>11140</v>
      </c>
      <c r="V1" s="2">
        <f t="shared" si="0"/>
        <v>166718</v>
      </c>
      <c r="W1" s="2">
        <f t="shared" si="0"/>
        <v>10998</v>
      </c>
      <c r="X1" s="2">
        <f t="shared" si="0"/>
        <v>1612</v>
      </c>
      <c r="Y1" s="2">
        <f t="shared" si="0"/>
        <v>141</v>
      </c>
      <c r="Z1" s="2">
        <f t="shared" si="0"/>
        <v>9517</v>
      </c>
      <c r="AA1" s="2">
        <f t="shared" si="0"/>
        <v>2696653</v>
      </c>
      <c r="AB1" s="4">
        <f>AA1/I1</f>
        <v>2.0811570468617715</v>
      </c>
      <c r="AC1" s="4">
        <f>AA1/P1</f>
        <v>35.424943840889085</v>
      </c>
      <c r="AD1" s="2">
        <f t="shared" si="0"/>
        <v>199735</v>
      </c>
      <c r="AE1" s="4">
        <f>AD1*100/I1</f>
        <v>15.414660423678388</v>
      </c>
      <c r="AF1" s="4">
        <f>AA1/AD1</f>
        <v>13.501154029088543</v>
      </c>
      <c r="AG1" s="4">
        <f>AF1/2</f>
        <v>6.7505770145442714</v>
      </c>
      <c r="AH1" s="2">
        <f t="shared" si="0"/>
        <v>184937</v>
      </c>
      <c r="AI1" s="4">
        <f>AH1*100/I1</f>
        <v>14.272616490719253</v>
      </c>
      <c r="AJ1" s="2">
        <f t="shared" si="0"/>
        <v>140269</v>
      </c>
      <c r="AK1" s="4">
        <f>AJ1*100/I1</f>
        <v>10.825338588474448</v>
      </c>
      <c r="AL1" s="2">
        <f t="shared" si="0"/>
        <v>836943</v>
      </c>
      <c r="AM1" s="2">
        <f t="shared" si="0"/>
        <v>4818915</v>
      </c>
      <c r="AN1" s="4">
        <f>AM1/I1</f>
        <v>3.7190246244058445</v>
      </c>
      <c r="AO1" s="4">
        <f>AM1/AA1</f>
        <v>1.7869985496836263</v>
      </c>
      <c r="AP1" s="2">
        <f t="shared" si="0"/>
        <v>161315</v>
      </c>
      <c r="AQ1" s="2">
        <f t="shared" si="0"/>
        <v>284</v>
      </c>
      <c r="AR1" s="2">
        <f t="shared" si="0"/>
        <v>20913</v>
      </c>
      <c r="AS1" s="2">
        <f t="shared" si="0"/>
        <v>182512</v>
      </c>
      <c r="AT1" s="2"/>
      <c r="AU1" s="2"/>
      <c r="AV1" s="2">
        <f t="shared" si="0"/>
        <v>304345</v>
      </c>
      <c r="AW1" s="2">
        <f t="shared" si="0"/>
        <v>2601861</v>
      </c>
      <c r="AX1" s="4">
        <f>AW1/I1</f>
        <v>2.0080007902777317</v>
      </c>
      <c r="AY1" s="2">
        <f t="shared" si="0"/>
        <v>491.8599999999999</v>
      </c>
      <c r="AZ1" s="5">
        <f>AY1*2000/I1</f>
        <v>0.75919141622554387</v>
      </c>
      <c r="BA1" s="2">
        <f t="shared" si="0"/>
        <v>1890</v>
      </c>
      <c r="BB1" s="6"/>
    </row>
    <row r="2" spans="1:54" s="13" customFormat="1" ht="36" customHeight="1" x14ac:dyDescent="0.25">
      <c r="A2" s="8"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10" t="s">
        <v>17</v>
      </c>
      <c r="R2" s="11" t="s">
        <v>18</v>
      </c>
      <c r="S2" s="9" t="s">
        <v>19</v>
      </c>
      <c r="T2" s="11" t="s">
        <v>20</v>
      </c>
      <c r="U2" s="9" t="s">
        <v>21</v>
      </c>
      <c r="V2" s="11" t="s">
        <v>22</v>
      </c>
      <c r="W2" s="9" t="s">
        <v>23</v>
      </c>
      <c r="X2" s="11" t="s">
        <v>24</v>
      </c>
      <c r="Y2" s="9" t="s">
        <v>25</v>
      </c>
      <c r="Z2" s="9" t="s">
        <v>26</v>
      </c>
      <c r="AA2" s="9" t="s">
        <v>27</v>
      </c>
      <c r="AB2" s="10" t="s">
        <v>28</v>
      </c>
      <c r="AC2" s="10" t="s">
        <v>29</v>
      </c>
      <c r="AD2" s="9" t="s">
        <v>30</v>
      </c>
      <c r="AE2" s="10" t="s">
        <v>31</v>
      </c>
      <c r="AF2" s="10" t="s">
        <v>32</v>
      </c>
      <c r="AG2" s="10" t="s">
        <v>33</v>
      </c>
      <c r="AH2" s="9" t="s">
        <v>34</v>
      </c>
      <c r="AI2" s="10" t="s">
        <v>35</v>
      </c>
      <c r="AJ2" s="9" t="s">
        <v>36</v>
      </c>
      <c r="AK2" s="10" t="s">
        <v>37</v>
      </c>
      <c r="AL2" s="9" t="s">
        <v>38</v>
      </c>
      <c r="AM2" s="9" t="s">
        <v>39</v>
      </c>
      <c r="AN2" s="10" t="s">
        <v>40</v>
      </c>
      <c r="AO2" s="10" t="s">
        <v>41</v>
      </c>
      <c r="AP2" s="9" t="s">
        <v>42</v>
      </c>
      <c r="AQ2" s="9" t="s">
        <v>43</v>
      </c>
      <c r="AR2" s="9" t="s">
        <v>44</v>
      </c>
      <c r="AS2" s="9" t="s">
        <v>45</v>
      </c>
      <c r="AT2" s="9" t="s">
        <v>46</v>
      </c>
      <c r="AU2" s="9" t="s">
        <v>46</v>
      </c>
      <c r="AV2" s="9" t="s">
        <v>47</v>
      </c>
      <c r="AW2" s="9" t="s">
        <v>48</v>
      </c>
      <c r="AX2" s="10" t="s">
        <v>49</v>
      </c>
      <c r="AY2" s="9" t="s">
        <v>50</v>
      </c>
      <c r="AZ2" s="9" t="s">
        <v>51</v>
      </c>
      <c r="BA2" s="9" t="s">
        <v>52</v>
      </c>
      <c r="BB2" s="12" t="s">
        <v>53</v>
      </c>
    </row>
    <row r="3" spans="1:54" x14ac:dyDescent="0.25">
      <c r="A3" s="14" t="s">
        <v>54</v>
      </c>
      <c r="B3" s="15">
        <v>5711</v>
      </c>
      <c r="C3" s="15">
        <v>44170</v>
      </c>
      <c r="D3" s="15">
        <v>44001</v>
      </c>
      <c r="E3" s="15">
        <v>244400537</v>
      </c>
      <c r="F3" s="15" t="s">
        <v>55</v>
      </c>
      <c r="G3" s="15" t="s">
        <v>56</v>
      </c>
      <c r="H3" s="15" t="s">
        <v>57</v>
      </c>
      <c r="I3" s="15">
        <v>2115</v>
      </c>
      <c r="J3" s="15">
        <v>1</v>
      </c>
      <c r="K3" s="15">
        <v>6</v>
      </c>
      <c r="L3" s="15">
        <v>28</v>
      </c>
      <c r="M3" s="15">
        <v>1</v>
      </c>
      <c r="N3" s="15" t="s">
        <v>58</v>
      </c>
      <c r="O3" s="15" t="s">
        <v>59</v>
      </c>
      <c r="P3" s="15">
        <v>130</v>
      </c>
      <c r="Q3" s="16">
        <f>P3/I3</f>
        <v>6.1465721040189124E-2</v>
      </c>
      <c r="R3" s="15">
        <v>3939</v>
      </c>
      <c r="S3" s="15">
        <v>310</v>
      </c>
      <c r="T3" s="15">
        <v>0</v>
      </c>
      <c r="U3" s="15">
        <v>0</v>
      </c>
      <c r="V3" s="15">
        <v>50</v>
      </c>
      <c r="W3" s="15">
        <v>1</v>
      </c>
      <c r="X3" s="15">
        <v>0</v>
      </c>
      <c r="Y3" s="15">
        <v>0</v>
      </c>
      <c r="Z3" s="15">
        <v>5</v>
      </c>
      <c r="AA3" s="15">
        <f>R3+T3+V3+X3</f>
        <v>3989</v>
      </c>
      <c r="AB3" s="17">
        <f>AA3/I3</f>
        <v>1.8860520094562647</v>
      </c>
      <c r="AC3" s="18">
        <f>AA3/P3</f>
        <v>30.684615384615384</v>
      </c>
      <c r="AD3" s="15">
        <f>S3+U3+W3+Y3</f>
        <v>311</v>
      </c>
      <c r="AE3" s="18">
        <f>AD3/I3*100</f>
        <v>14.704491725768321</v>
      </c>
      <c r="AF3" s="18">
        <f>AA3/AD3</f>
        <v>12.82636655948553</v>
      </c>
      <c r="AG3" s="18">
        <f>AF3/2</f>
        <v>6.413183279742765</v>
      </c>
      <c r="AH3" s="15"/>
      <c r="AI3" s="17">
        <f>AH3*100/I3</f>
        <v>0</v>
      </c>
      <c r="AJ3" s="15">
        <v>268</v>
      </c>
      <c r="AK3" s="17">
        <f>AJ3*100/I3</f>
        <v>12.671394799054374</v>
      </c>
      <c r="AL3" s="15">
        <v>675</v>
      </c>
      <c r="AM3" s="15">
        <v>3071</v>
      </c>
      <c r="AN3" s="17">
        <f>AM3/I3</f>
        <v>1.4520094562647754</v>
      </c>
      <c r="AO3" s="17">
        <f>AM3/AA3</f>
        <v>0.76986713462020562</v>
      </c>
      <c r="AP3" s="15">
        <v>470</v>
      </c>
      <c r="AQ3" s="15">
        <v>1</v>
      </c>
      <c r="AR3" s="15">
        <v>0</v>
      </c>
      <c r="AS3" s="15">
        <f>AP3+AQ3+AR3</f>
        <v>471</v>
      </c>
      <c r="AT3" s="15" t="s">
        <v>60</v>
      </c>
      <c r="AU3" s="15" t="s">
        <v>61</v>
      </c>
      <c r="AV3" s="19">
        <v>500</v>
      </c>
      <c r="AW3" s="19">
        <v>4529</v>
      </c>
      <c r="AX3" s="20">
        <f>AW3/I3</f>
        <v>2.1413711583924351</v>
      </c>
      <c r="AY3" s="19">
        <v>0.45</v>
      </c>
      <c r="AZ3" s="21">
        <f>AY3*2000/I3</f>
        <v>0.42553191489361702</v>
      </c>
      <c r="BA3" s="15">
        <v>7</v>
      </c>
      <c r="BB3" s="22" t="s">
        <v>58</v>
      </c>
    </row>
    <row r="4" spans="1:54" x14ac:dyDescent="0.25">
      <c r="A4" s="14" t="s">
        <v>62</v>
      </c>
      <c r="B4" s="15">
        <v>13493</v>
      </c>
      <c r="C4" s="15">
        <v>44140</v>
      </c>
      <c r="D4" s="15">
        <v>44002</v>
      </c>
      <c r="E4" s="15">
        <v>200067635</v>
      </c>
      <c r="F4" s="15" t="s">
        <v>55</v>
      </c>
      <c r="G4" s="15" t="s">
        <v>63</v>
      </c>
      <c r="H4" s="15" t="s">
        <v>64</v>
      </c>
      <c r="I4" s="15">
        <v>4043</v>
      </c>
      <c r="J4" s="15">
        <v>1</v>
      </c>
      <c r="K4" s="15">
        <v>9</v>
      </c>
      <c r="L4" s="15">
        <v>2</v>
      </c>
      <c r="M4" s="15">
        <v>0</v>
      </c>
      <c r="N4" s="15"/>
      <c r="O4" s="15" t="s">
        <v>65</v>
      </c>
      <c r="P4" s="15">
        <v>92</v>
      </c>
      <c r="Q4" s="16">
        <f>P4/I4</f>
        <v>2.2755379668562947E-2</v>
      </c>
      <c r="R4" s="15">
        <v>3851</v>
      </c>
      <c r="S4" s="15">
        <v>5</v>
      </c>
      <c r="T4" s="15"/>
      <c r="U4" s="15"/>
      <c r="V4" s="15">
        <v>494</v>
      </c>
      <c r="W4" s="15"/>
      <c r="X4" s="15"/>
      <c r="Y4" s="15"/>
      <c r="Z4" s="15"/>
      <c r="AA4" s="15">
        <f>R4+T4+V4+X4</f>
        <v>4345</v>
      </c>
      <c r="AB4" s="17">
        <f>AA4/I4</f>
        <v>1.0746970071728914</v>
      </c>
      <c r="AC4" s="18">
        <f>AA4/P4</f>
        <v>47.228260869565219</v>
      </c>
      <c r="AD4" s="15">
        <f>S4+U4+W4+Y4</f>
        <v>5</v>
      </c>
      <c r="AE4" s="18">
        <f>AD4/I4*100</f>
        <v>0.12367054167697256</v>
      </c>
      <c r="AF4" s="18">
        <f>AA4/AD4</f>
        <v>869</v>
      </c>
      <c r="AG4" s="18">
        <f>AF4/2</f>
        <v>434.5</v>
      </c>
      <c r="AH4" s="15"/>
      <c r="AI4" s="17">
        <f>AH4*100/I4</f>
        <v>0</v>
      </c>
      <c r="AJ4" s="15"/>
      <c r="AK4" s="17">
        <f>AJ4*100/I4</f>
        <v>0</v>
      </c>
      <c r="AL4" s="15"/>
      <c r="AM4" s="15">
        <v>2962</v>
      </c>
      <c r="AN4" s="17">
        <f>AM4/I4</f>
        <v>0.73262428889438536</v>
      </c>
      <c r="AO4" s="17">
        <f>AM4/AA4</f>
        <v>0.68170310701956272</v>
      </c>
      <c r="AP4" s="15"/>
      <c r="AQ4" s="15"/>
      <c r="AR4" s="15"/>
      <c r="AS4" s="15">
        <f>AP4+AQ4+AR4</f>
        <v>0</v>
      </c>
      <c r="AT4" s="15" t="s">
        <v>58</v>
      </c>
      <c r="AU4" s="15"/>
      <c r="AV4" s="15"/>
      <c r="AW4" s="15"/>
      <c r="AX4" s="20">
        <f>AW4/I4</f>
        <v>0</v>
      </c>
      <c r="AY4" s="15"/>
      <c r="AZ4" s="21">
        <f>AY4*2000/I4</f>
        <v>0</v>
      </c>
      <c r="BA4" s="15">
        <v>16</v>
      </c>
      <c r="BB4" s="22" t="s">
        <v>58</v>
      </c>
    </row>
    <row r="5" spans="1:54" x14ac:dyDescent="0.25">
      <c r="A5" s="14" t="s">
        <v>66</v>
      </c>
      <c r="B5" s="15">
        <v>13494</v>
      </c>
      <c r="C5" s="15">
        <v>44410</v>
      </c>
      <c r="D5" s="15">
        <v>44006</v>
      </c>
      <c r="E5" s="15">
        <v>244400610</v>
      </c>
      <c r="F5" s="15" t="s">
        <v>55</v>
      </c>
      <c r="G5" s="15" t="s">
        <v>67</v>
      </c>
      <c r="H5" s="15"/>
      <c r="I5" s="15">
        <v>1822</v>
      </c>
      <c r="J5" s="15">
        <v>1</v>
      </c>
      <c r="K5" s="15">
        <v>8</v>
      </c>
      <c r="L5" s="15">
        <v>10</v>
      </c>
      <c r="M5" s="15">
        <v>1</v>
      </c>
      <c r="N5" s="15" t="s">
        <v>58</v>
      </c>
      <c r="O5" s="15" t="s">
        <v>68</v>
      </c>
      <c r="P5" s="15"/>
      <c r="Q5" s="16">
        <f>P5/I5</f>
        <v>0</v>
      </c>
      <c r="R5" s="15">
        <v>7784</v>
      </c>
      <c r="S5" s="15">
        <v>132</v>
      </c>
      <c r="T5" s="15">
        <v>0</v>
      </c>
      <c r="U5" s="15">
        <v>0</v>
      </c>
      <c r="V5" s="15">
        <v>0</v>
      </c>
      <c r="W5" s="15">
        <v>0</v>
      </c>
      <c r="X5" s="15">
        <v>0</v>
      </c>
      <c r="Y5" s="15">
        <v>0</v>
      </c>
      <c r="Z5" s="15">
        <v>6</v>
      </c>
      <c r="AA5" s="15">
        <f>R5+T5+V5+X5</f>
        <v>7784</v>
      </c>
      <c r="AB5" s="17">
        <f>AA5/I5</f>
        <v>4.2722283205268932</v>
      </c>
      <c r="AC5" s="18" t="e">
        <f>AA5/P5</f>
        <v>#DIV/0!</v>
      </c>
      <c r="AD5" s="15">
        <f>S5+U5+W5+Y5</f>
        <v>132</v>
      </c>
      <c r="AE5" s="18">
        <f>AD5/I5*100</f>
        <v>7.2447859495060367</v>
      </c>
      <c r="AF5" s="18">
        <f>AA5/AD5</f>
        <v>58.969696969696969</v>
      </c>
      <c r="AG5" s="18">
        <f>AF5/2</f>
        <v>29.484848484848484</v>
      </c>
      <c r="AH5" s="15"/>
      <c r="AI5" s="17">
        <f>AH5*100/I5</f>
        <v>0</v>
      </c>
      <c r="AJ5" s="15">
        <v>266</v>
      </c>
      <c r="AK5" s="17">
        <f>AJ5*100/I5</f>
        <v>14.599341383095499</v>
      </c>
      <c r="AL5" s="15"/>
      <c r="AM5" s="15">
        <v>7013</v>
      </c>
      <c r="AN5" s="17">
        <f>AM5/I5</f>
        <v>3.8490669593852909</v>
      </c>
      <c r="AO5" s="17">
        <f>AM5/AA5</f>
        <v>0.90095066803699897</v>
      </c>
      <c r="AP5" s="15"/>
      <c r="AQ5" s="15"/>
      <c r="AR5" s="15"/>
      <c r="AS5" s="15">
        <f>AP5+AQ5+AR5</f>
        <v>0</v>
      </c>
      <c r="AT5" s="15" t="s">
        <v>60</v>
      </c>
      <c r="AU5" s="15"/>
      <c r="AV5" s="15"/>
      <c r="AW5" s="15">
        <v>3200</v>
      </c>
      <c r="AX5" s="20">
        <f>AW5/I5</f>
        <v>1.7563117453347969</v>
      </c>
      <c r="AY5" s="15"/>
      <c r="AZ5" s="21">
        <f>AY5*2000/I5</f>
        <v>0</v>
      </c>
      <c r="BA5" s="15">
        <v>5</v>
      </c>
      <c r="BB5" s="22" t="s">
        <v>60</v>
      </c>
    </row>
    <row r="6" spans="1:54" x14ac:dyDescent="0.25">
      <c r="A6" s="14" t="s">
        <v>69</v>
      </c>
      <c r="B6" s="15">
        <v>1846</v>
      </c>
      <c r="C6" s="15">
        <v>44460</v>
      </c>
      <c r="D6" s="15">
        <v>44007</v>
      </c>
      <c r="E6" s="15">
        <v>243500741</v>
      </c>
      <c r="F6" s="15" t="s">
        <v>55</v>
      </c>
      <c r="G6" s="15" t="s">
        <v>70</v>
      </c>
      <c r="H6" s="15" t="s">
        <v>71</v>
      </c>
      <c r="I6" s="15">
        <v>2530</v>
      </c>
      <c r="J6" s="15">
        <v>1</v>
      </c>
      <c r="K6" s="15">
        <v>14</v>
      </c>
      <c r="L6" s="15">
        <v>22</v>
      </c>
      <c r="M6" s="15">
        <v>3</v>
      </c>
      <c r="N6" s="15" t="s">
        <v>60</v>
      </c>
      <c r="O6" s="15" t="s">
        <v>72</v>
      </c>
      <c r="P6" s="15">
        <v>223</v>
      </c>
      <c r="Q6" s="16">
        <f>P6/I6</f>
        <v>8.8142292490118582E-2</v>
      </c>
      <c r="R6" s="15">
        <v>7865</v>
      </c>
      <c r="S6" s="15">
        <v>514</v>
      </c>
      <c r="T6" s="15">
        <v>294</v>
      </c>
      <c r="U6" s="15">
        <v>26</v>
      </c>
      <c r="V6" s="15">
        <v>900</v>
      </c>
      <c r="W6" s="15">
        <v>28</v>
      </c>
      <c r="X6" s="15">
        <v>0</v>
      </c>
      <c r="Y6" s="15">
        <v>0</v>
      </c>
      <c r="Z6" s="15">
        <v>18</v>
      </c>
      <c r="AA6" s="15">
        <f>R6+T6+V6+X6</f>
        <v>9059</v>
      </c>
      <c r="AB6" s="17">
        <f>AA6/I6</f>
        <v>3.5806324110671937</v>
      </c>
      <c r="AC6" s="18">
        <f>AA6/P6</f>
        <v>40.623318385650222</v>
      </c>
      <c r="AD6" s="15">
        <f>S6+U6+W6+Y6</f>
        <v>568</v>
      </c>
      <c r="AE6" s="18">
        <f>AD6/I6*100</f>
        <v>22.450592885375496</v>
      </c>
      <c r="AF6" s="18">
        <f>AA6/AD6</f>
        <v>15.94894366197183</v>
      </c>
      <c r="AG6" s="18">
        <f>AF6/2</f>
        <v>7.9744718309859151</v>
      </c>
      <c r="AH6" s="15">
        <v>310</v>
      </c>
      <c r="AI6" s="17">
        <f>AH6*100/I6</f>
        <v>12.252964426877471</v>
      </c>
      <c r="AJ6" s="15">
        <v>310</v>
      </c>
      <c r="AK6" s="17">
        <f>AJ6*100/I6</f>
        <v>12.252964426877471</v>
      </c>
      <c r="AL6" s="15"/>
      <c r="AM6" s="15">
        <v>6836</v>
      </c>
      <c r="AN6" s="17">
        <f>AM6/I6</f>
        <v>2.7019762845849802</v>
      </c>
      <c r="AO6" s="17">
        <f>AM6/AA6</f>
        <v>0.75460867645435481</v>
      </c>
      <c r="AP6" s="15">
        <v>224</v>
      </c>
      <c r="AQ6" s="15"/>
      <c r="AR6" s="15">
        <v>67</v>
      </c>
      <c r="AS6" s="15">
        <f>AP6+AQ6+AR6</f>
        <v>291</v>
      </c>
      <c r="AT6" s="15" t="s">
        <v>58</v>
      </c>
      <c r="AU6" s="15"/>
      <c r="AV6" s="15"/>
      <c r="AW6" s="15">
        <v>8411</v>
      </c>
      <c r="AX6" s="20">
        <f>AW6/I6</f>
        <v>3.3245059288537551</v>
      </c>
      <c r="AY6" s="15">
        <v>1.02</v>
      </c>
      <c r="AZ6" s="21">
        <f>AY6*2000/I6</f>
        <v>0.80632411067193677</v>
      </c>
      <c r="BA6" s="15">
        <v>6</v>
      </c>
      <c r="BB6" s="22"/>
    </row>
    <row r="7" spans="1:54" x14ac:dyDescent="0.25">
      <c r="A7" s="14" t="s">
        <v>73</v>
      </c>
      <c r="B7" s="15">
        <v>1847</v>
      </c>
      <c r="C7" s="15">
        <v>44115</v>
      </c>
      <c r="D7" s="15">
        <v>44009</v>
      </c>
      <c r="E7" s="15">
        <v>244400404</v>
      </c>
      <c r="F7" s="15" t="s">
        <v>55</v>
      </c>
      <c r="G7" s="15" t="s">
        <v>74</v>
      </c>
      <c r="H7" s="15" t="s">
        <v>75</v>
      </c>
      <c r="I7" s="15">
        <v>9268</v>
      </c>
      <c r="J7" s="15">
        <v>1</v>
      </c>
      <c r="K7" s="15">
        <v>22</v>
      </c>
      <c r="L7" s="15">
        <v>57</v>
      </c>
      <c r="M7" s="15">
        <v>4</v>
      </c>
      <c r="N7" s="15" t="s">
        <v>58</v>
      </c>
      <c r="O7" s="15" t="s">
        <v>76</v>
      </c>
      <c r="P7" s="15">
        <v>690</v>
      </c>
      <c r="Q7" s="16">
        <f>P7/I7</f>
        <v>7.4449719464825204E-2</v>
      </c>
      <c r="R7" s="15">
        <v>40681</v>
      </c>
      <c r="S7" s="15">
        <v>1007</v>
      </c>
      <c r="T7" s="15">
        <v>198</v>
      </c>
      <c r="U7" s="15">
        <v>31</v>
      </c>
      <c r="V7" s="15">
        <v>4179</v>
      </c>
      <c r="W7" s="15">
        <v>235</v>
      </c>
      <c r="X7" s="15">
        <v>0</v>
      </c>
      <c r="Y7" s="15">
        <v>0</v>
      </c>
      <c r="Z7" s="15">
        <v>51</v>
      </c>
      <c r="AA7" s="15">
        <f>R7+T7+V7+X7</f>
        <v>45058</v>
      </c>
      <c r="AB7" s="17">
        <f>AA7/I7</f>
        <v>4.8616745791972376</v>
      </c>
      <c r="AC7" s="18">
        <f>AA7/P7</f>
        <v>65.301449275362316</v>
      </c>
      <c r="AD7" s="15">
        <f>S7+U7+W7+Y7</f>
        <v>1273</v>
      </c>
      <c r="AE7" s="18">
        <f>AD7/I7*100</f>
        <v>13.735433750539491</v>
      </c>
      <c r="AF7" s="18">
        <f>AA7/AD7</f>
        <v>35.395129615082482</v>
      </c>
      <c r="AG7" s="18">
        <f>AF7/2</f>
        <v>17.697564807541241</v>
      </c>
      <c r="AH7" s="15">
        <v>1895</v>
      </c>
      <c r="AI7" s="17">
        <f>AH7*100/I7</f>
        <v>20.44669831678895</v>
      </c>
      <c r="AJ7" s="15">
        <v>1605</v>
      </c>
      <c r="AK7" s="17">
        <f>AJ7*100/I7</f>
        <v>17.317652136383256</v>
      </c>
      <c r="AL7" s="15"/>
      <c r="AM7" s="15">
        <v>52991</v>
      </c>
      <c r="AN7" s="17">
        <f>AM7/I7</f>
        <v>5.7176305567544237</v>
      </c>
      <c r="AO7" s="17">
        <f>AM7/AA7</f>
        <v>1.1760619645789872</v>
      </c>
      <c r="AP7" s="15">
        <v>0</v>
      </c>
      <c r="AQ7" s="15"/>
      <c r="AR7" s="15">
        <v>0</v>
      </c>
      <c r="AS7" s="15">
        <f>AP7+AQ7+AR7</f>
        <v>0</v>
      </c>
      <c r="AT7" s="15" t="s">
        <v>58</v>
      </c>
      <c r="AU7" s="15"/>
      <c r="AV7" s="15">
        <v>6300</v>
      </c>
      <c r="AW7" s="15">
        <v>26100</v>
      </c>
      <c r="AX7" s="20">
        <f>AW7/I7</f>
        <v>2.8161415623651274</v>
      </c>
      <c r="AY7" s="15">
        <v>4</v>
      </c>
      <c r="AZ7" s="21">
        <f>AY7*2000/I7</f>
        <v>0.86318515321536471</v>
      </c>
      <c r="BA7" s="15">
        <v>0</v>
      </c>
      <c r="BB7" s="22"/>
    </row>
    <row r="8" spans="1:54" x14ac:dyDescent="0.25">
      <c r="A8" s="14" t="s">
        <v>77</v>
      </c>
      <c r="B8" s="15">
        <v>1848</v>
      </c>
      <c r="C8" s="15">
        <v>44740</v>
      </c>
      <c r="D8" s="15">
        <v>44010</v>
      </c>
      <c r="E8" s="15">
        <v>244400610</v>
      </c>
      <c r="F8" s="15" t="s">
        <v>55</v>
      </c>
      <c r="G8" s="15" t="s">
        <v>67</v>
      </c>
      <c r="H8" s="15" t="s">
        <v>78</v>
      </c>
      <c r="I8" s="15">
        <v>2981</v>
      </c>
      <c r="J8" s="15">
        <v>1</v>
      </c>
      <c r="K8" s="15">
        <v>21</v>
      </c>
      <c r="L8" s="15">
        <v>34</v>
      </c>
      <c r="M8" s="15">
        <v>2</v>
      </c>
      <c r="N8" s="15" t="s">
        <v>60</v>
      </c>
      <c r="O8" s="15" t="s">
        <v>79</v>
      </c>
      <c r="P8" s="15">
        <v>282</v>
      </c>
      <c r="Q8" s="16">
        <f>P8/I8</f>
        <v>9.4599127809459907E-2</v>
      </c>
      <c r="R8" s="15">
        <v>17845</v>
      </c>
      <c r="S8" s="15">
        <v>1168</v>
      </c>
      <c r="T8" s="15">
        <v>297</v>
      </c>
      <c r="U8" s="15">
        <v>10</v>
      </c>
      <c r="V8" s="15">
        <v>1340</v>
      </c>
      <c r="W8" s="15">
        <v>59</v>
      </c>
      <c r="X8" s="15">
        <v>0</v>
      </c>
      <c r="Y8" s="15">
        <v>0</v>
      </c>
      <c r="Z8" s="15">
        <v>35</v>
      </c>
      <c r="AA8" s="15">
        <f>R8+T8+V8+X8</f>
        <v>19482</v>
      </c>
      <c r="AB8" s="17">
        <f>AA8/I8</f>
        <v>6.5353908084535393</v>
      </c>
      <c r="AC8" s="18">
        <f>AA8/P8</f>
        <v>69.085106382978722</v>
      </c>
      <c r="AD8" s="15">
        <f>S8+U8+W8+Y8</f>
        <v>1237</v>
      </c>
      <c r="AE8" s="18">
        <f>AD8/I8*100</f>
        <v>41.496142234149616</v>
      </c>
      <c r="AF8" s="18">
        <f>AA8/AD8</f>
        <v>15.749393694421988</v>
      </c>
      <c r="AG8" s="18">
        <f>AF8/2</f>
        <v>7.8746968472109939</v>
      </c>
      <c r="AH8" s="15">
        <v>1349</v>
      </c>
      <c r="AI8" s="17">
        <f>AH8*100/I8</f>
        <v>45.253270714525328</v>
      </c>
      <c r="AJ8" s="15">
        <v>904</v>
      </c>
      <c r="AK8" s="17">
        <f>AJ8*100/I8</f>
        <v>30.325394163032538</v>
      </c>
      <c r="AL8" s="15">
        <v>5338</v>
      </c>
      <c r="AM8" s="15">
        <v>15903</v>
      </c>
      <c r="AN8" s="17">
        <f>AM8/I8</f>
        <v>5.334786984233479</v>
      </c>
      <c r="AO8" s="17">
        <f>AM8/AA8</f>
        <v>0.81629196181090236</v>
      </c>
      <c r="AP8" s="15">
        <v>196</v>
      </c>
      <c r="AQ8" s="15"/>
      <c r="AR8" s="15">
        <v>132</v>
      </c>
      <c r="AS8" s="15">
        <f>AP8+AQ8+AR8</f>
        <v>328</v>
      </c>
      <c r="AT8" s="15" t="s">
        <v>60</v>
      </c>
      <c r="AU8" s="15" t="s">
        <v>80</v>
      </c>
      <c r="AV8" s="15">
        <v>1795</v>
      </c>
      <c r="AW8" s="15">
        <v>14192</v>
      </c>
      <c r="AX8" s="20">
        <f>AW8/I8</f>
        <v>4.760818517276082</v>
      </c>
      <c r="AY8" s="15">
        <v>2.67</v>
      </c>
      <c r="AZ8" s="21">
        <f>AY8*2000/I8</f>
        <v>1.7913451861791345</v>
      </c>
      <c r="BA8" s="15">
        <v>0</v>
      </c>
      <c r="BB8" s="22"/>
    </row>
    <row r="9" spans="1:54" x14ac:dyDescent="0.25">
      <c r="A9" s="14" t="s">
        <v>81</v>
      </c>
      <c r="B9" s="15">
        <v>13497</v>
      </c>
      <c r="C9" s="15">
        <v>44160</v>
      </c>
      <c r="D9" s="15">
        <v>44013</v>
      </c>
      <c r="E9" s="15">
        <v>244400644</v>
      </c>
      <c r="F9" s="15" t="s">
        <v>55</v>
      </c>
      <c r="G9" s="15" t="s">
        <v>82</v>
      </c>
      <c r="H9" s="15" t="s">
        <v>83</v>
      </c>
      <c r="I9" s="15">
        <v>3086</v>
      </c>
      <c r="J9" s="15">
        <v>1</v>
      </c>
      <c r="K9" s="15">
        <v>16</v>
      </c>
      <c r="L9" s="15">
        <v>14</v>
      </c>
      <c r="M9" s="15">
        <v>1</v>
      </c>
      <c r="N9" s="15" t="s">
        <v>60</v>
      </c>
      <c r="O9" s="15" t="s">
        <v>84</v>
      </c>
      <c r="P9" s="15">
        <v>179</v>
      </c>
      <c r="Q9" s="16">
        <f>P9/I9</f>
        <v>5.800388852883992E-2</v>
      </c>
      <c r="R9" s="15">
        <v>4817</v>
      </c>
      <c r="S9" s="15">
        <v>626</v>
      </c>
      <c r="T9" s="15">
        <v>0</v>
      </c>
      <c r="U9" s="15">
        <v>0</v>
      </c>
      <c r="V9" s="15">
        <v>953</v>
      </c>
      <c r="W9" s="15">
        <v>87</v>
      </c>
      <c r="X9" s="15">
        <v>0</v>
      </c>
      <c r="Y9" s="15">
        <v>0</v>
      </c>
      <c r="Z9" s="15">
        <v>19</v>
      </c>
      <c r="AA9" s="15">
        <f>R9+T9+V9+X9</f>
        <v>5770</v>
      </c>
      <c r="AB9" s="17">
        <f>AA9/I9</f>
        <v>1.8697342838626052</v>
      </c>
      <c r="AC9" s="18">
        <f>AA9/P9</f>
        <v>32.234636871508378</v>
      </c>
      <c r="AD9" s="15">
        <f>S9+U9+W9+Y9</f>
        <v>713</v>
      </c>
      <c r="AE9" s="18">
        <f>AD9/I9*100</f>
        <v>23.104342190537913</v>
      </c>
      <c r="AF9" s="18">
        <f>AA9/AD9</f>
        <v>8.0925666199158481</v>
      </c>
      <c r="AG9" s="18">
        <f>AF9/2</f>
        <v>4.0462833099579241</v>
      </c>
      <c r="AH9" s="15">
        <v>631</v>
      </c>
      <c r="AI9" s="17">
        <f>AH9*100/I9</f>
        <v>20.447180816591057</v>
      </c>
      <c r="AJ9" s="15">
        <v>343</v>
      </c>
      <c r="AK9" s="17">
        <f>AJ9*100/I9</f>
        <v>11.114711600777706</v>
      </c>
      <c r="AL9" s="15">
        <v>1539</v>
      </c>
      <c r="AM9" s="15">
        <v>8295</v>
      </c>
      <c r="AN9" s="17">
        <f>AM9/I9</f>
        <v>2.687945560596241</v>
      </c>
      <c r="AO9" s="17">
        <f>AM9/AA9</f>
        <v>1.4376083188908146</v>
      </c>
      <c r="AP9" s="15">
        <v>489</v>
      </c>
      <c r="AQ9" s="15"/>
      <c r="AR9" s="15">
        <v>62</v>
      </c>
      <c r="AS9" s="15">
        <f>AP9+AQ9+AR9</f>
        <v>551</v>
      </c>
      <c r="AT9" s="15" t="s">
        <v>60</v>
      </c>
      <c r="AU9" s="15" t="s">
        <v>80</v>
      </c>
      <c r="AV9" s="15">
        <v>1170</v>
      </c>
      <c r="AW9" s="15">
        <v>11045</v>
      </c>
      <c r="AX9" s="20">
        <f>AW9/I9</f>
        <v>3.5790667530784188</v>
      </c>
      <c r="AY9" s="15">
        <v>1.75</v>
      </c>
      <c r="AZ9" s="21">
        <f>AY9*2000/I9</f>
        <v>1.134154244977317</v>
      </c>
      <c r="BA9" s="15">
        <v>10</v>
      </c>
      <c r="BB9" s="22"/>
    </row>
    <row r="10" spans="1:54" x14ac:dyDescent="0.25">
      <c r="A10" s="14" t="s">
        <v>85</v>
      </c>
      <c r="B10" s="15">
        <v>1850</v>
      </c>
      <c r="C10" s="15">
        <v>44130</v>
      </c>
      <c r="D10" s="15">
        <v>44015</v>
      </c>
      <c r="E10" s="15">
        <v>244400453</v>
      </c>
      <c r="F10" s="15" t="s">
        <v>55</v>
      </c>
      <c r="G10" s="15" t="s">
        <v>86</v>
      </c>
      <c r="H10" s="15" t="s">
        <v>87</v>
      </c>
      <c r="I10" s="23">
        <v>9963</v>
      </c>
      <c r="J10" s="15">
        <v>1</v>
      </c>
      <c r="K10" s="15">
        <v>22</v>
      </c>
      <c r="L10" s="15">
        <v>89</v>
      </c>
      <c r="M10" s="15">
        <v>4</v>
      </c>
      <c r="N10" s="15" t="s">
        <v>58</v>
      </c>
      <c r="O10" s="15"/>
      <c r="P10" s="15">
        <v>700</v>
      </c>
      <c r="Q10" s="16">
        <f>P10/I10</f>
        <v>7.0259961858877854E-2</v>
      </c>
      <c r="R10" s="15">
        <v>16930</v>
      </c>
      <c r="S10" s="15">
        <v>1025</v>
      </c>
      <c r="T10" s="15">
        <v>2366</v>
      </c>
      <c r="U10" s="15">
        <v>89</v>
      </c>
      <c r="V10" s="15">
        <v>2730</v>
      </c>
      <c r="W10" s="15">
        <v>115</v>
      </c>
      <c r="X10" s="15">
        <v>0</v>
      </c>
      <c r="Y10" s="15">
        <v>0</v>
      </c>
      <c r="Z10" s="15">
        <v>66</v>
      </c>
      <c r="AA10" s="15">
        <f>R10+T10+V10+X10</f>
        <v>22026</v>
      </c>
      <c r="AB10" s="17">
        <f>AA10/I10</f>
        <v>2.2107798855766334</v>
      </c>
      <c r="AC10" s="18">
        <f>AA10/P10</f>
        <v>31.465714285714284</v>
      </c>
      <c r="AD10" s="15">
        <f>S10+U10+W10+Y10</f>
        <v>1229</v>
      </c>
      <c r="AE10" s="18">
        <f>AD10/I10*100</f>
        <v>12.335641874937268</v>
      </c>
      <c r="AF10" s="18">
        <f>AA10/AD10</f>
        <v>17.921887713588283</v>
      </c>
      <c r="AG10" s="18">
        <f>AF10/2</f>
        <v>8.9609438567941417</v>
      </c>
      <c r="AH10" s="15">
        <v>3406</v>
      </c>
      <c r="AI10" s="17">
        <f>AH10*100/I10</f>
        <v>34.186490013048278</v>
      </c>
      <c r="AJ10" s="15">
        <v>1358</v>
      </c>
      <c r="AK10" s="17">
        <f>AJ10*100/I10</f>
        <v>13.630432600622303</v>
      </c>
      <c r="AL10" s="15"/>
      <c r="AM10" s="15">
        <v>40942</v>
      </c>
      <c r="AN10" s="17">
        <f>AM10/I10</f>
        <v>4.1094047977516812</v>
      </c>
      <c r="AO10" s="17">
        <f>AM10/AA10</f>
        <v>1.8588032325433579</v>
      </c>
      <c r="AP10" s="15">
        <v>74</v>
      </c>
      <c r="AQ10" s="15"/>
      <c r="AR10" s="15">
        <v>1</v>
      </c>
      <c r="AS10" s="15">
        <f>AP10+AQ10+AR10</f>
        <v>75</v>
      </c>
      <c r="AT10" s="15"/>
      <c r="AU10" s="15"/>
      <c r="AV10" s="15">
        <v>3956</v>
      </c>
      <c r="AW10" s="15">
        <v>27746</v>
      </c>
      <c r="AX10" s="20">
        <f>AW10/I10</f>
        <v>2.7849041453377499</v>
      </c>
      <c r="AY10" s="15">
        <v>5.07</v>
      </c>
      <c r="AZ10" s="21">
        <f>AY10*2000/I10</f>
        <v>1.0177657332128878</v>
      </c>
      <c r="BA10" s="15">
        <v>0</v>
      </c>
      <c r="BB10" s="22"/>
    </row>
    <row r="11" spans="1:54" x14ac:dyDescent="0.25">
      <c r="A11" s="14" t="s">
        <v>88</v>
      </c>
      <c r="B11" s="15">
        <v>14166</v>
      </c>
      <c r="C11" s="15">
        <v>44130</v>
      </c>
      <c r="D11" s="15">
        <v>44015</v>
      </c>
      <c r="E11" s="15">
        <v>244400453</v>
      </c>
      <c r="F11" s="15" t="s">
        <v>55</v>
      </c>
      <c r="G11" s="15" t="s">
        <v>86</v>
      </c>
      <c r="H11" s="15" t="s">
        <v>89</v>
      </c>
      <c r="I11" s="23">
        <v>0</v>
      </c>
      <c r="J11" s="15">
        <v>1</v>
      </c>
      <c r="K11" s="15">
        <v>4</v>
      </c>
      <c r="L11" s="15">
        <v>20</v>
      </c>
      <c r="M11" s="15">
        <v>0</v>
      </c>
      <c r="N11" s="15" t="s">
        <v>58</v>
      </c>
      <c r="O11" s="15"/>
      <c r="P11" s="15">
        <v>72</v>
      </c>
      <c r="Q11" s="16" t="e">
        <f>P11/I11</f>
        <v>#DIV/0!</v>
      </c>
      <c r="R11" s="15">
        <v>2768</v>
      </c>
      <c r="S11" s="15">
        <v>92</v>
      </c>
      <c r="T11" s="15">
        <v>0</v>
      </c>
      <c r="U11" s="15">
        <v>0</v>
      </c>
      <c r="V11" s="15">
        <v>0</v>
      </c>
      <c r="W11" s="15">
        <v>0</v>
      </c>
      <c r="X11" s="15">
        <v>0</v>
      </c>
      <c r="Y11" s="15">
        <v>0</v>
      </c>
      <c r="Z11" s="15">
        <v>0</v>
      </c>
      <c r="AA11" s="15">
        <f>R11+T11+V11+X11</f>
        <v>2768</v>
      </c>
      <c r="AB11" s="17" t="e">
        <f>AA11/I11</f>
        <v>#DIV/0!</v>
      </c>
      <c r="AC11" s="18">
        <f>AA11/P11</f>
        <v>38.444444444444443</v>
      </c>
      <c r="AD11" s="15">
        <f>S11+U11+W11+Y11</f>
        <v>92</v>
      </c>
      <c r="AE11" s="18" t="e">
        <f>AD11/I11*100</f>
        <v>#DIV/0!</v>
      </c>
      <c r="AF11" s="18">
        <f>AA11/AD11</f>
        <v>30.086956521739129</v>
      </c>
      <c r="AG11" s="18">
        <f>AF11/2</f>
        <v>15.043478260869565</v>
      </c>
      <c r="AH11" s="15"/>
      <c r="AI11" s="17" t="e">
        <f>AH11*100/I11</f>
        <v>#DIV/0!</v>
      </c>
      <c r="AJ11" s="15">
        <v>256</v>
      </c>
      <c r="AK11" s="17" t="e">
        <f>AJ11*100/I11</f>
        <v>#DIV/0!</v>
      </c>
      <c r="AL11" s="15">
        <v>781</v>
      </c>
      <c r="AM11" s="15">
        <v>1551</v>
      </c>
      <c r="AN11" s="17" t="e">
        <f>AM11/I11</f>
        <v>#DIV/0!</v>
      </c>
      <c r="AO11" s="17">
        <f>AM11/AA11</f>
        <v>0.56033236994219648</v>
      </c>
      <c r="AP11" s="15"/>
      <c r="AQ11" s="15">
        <v>0</v>
      </c>
      <c r="AR11" s="15">
        <v>0</v>
      </c>
      <c r="AS11" s="15">
        <f>AP11+AQ11+AR11</f>
        <v>0</v>
      </c>
      <c r="AT11" s="15"/>
      <c r="AU11" s="15"/>
      <c r="AV11" s="15">
        <v>0</v>
      </c>
      <c r="AW11" s="15">
        <v>1130</v>
      </c>
      <c r="AX11" s="20" t="e">
        <f>AW11/I11</f>
        <v>#DIV/0!</v>
      </c>
      <c r="AY11" s="15">
        <v>0</v>
      </c>
      <c r="AZ11" s="21" t="e">
        <f>AY11*2000/I11</f>
        <v>#DIV/0!</v>
      </c>
      <c r="BA11" s="15">
        <v>22</v>
      </c>
      <c r="BB11" s="22" t="s">
        <v>60</v>
      </c>
    </row>
    <row r="12" spans="1:54" x14ac:dyDescent="0.25">
      <c r="A12" s="14" t="s">
        <v>90</v>
      </c>
      <c r="B12" s="15">
        <v>1851</v>
      </c>
      <c r="C12" s="15">
        <v>44830</v>
      </c>
      <c r="D12" s="15">
        <v>44018</v>
      </c>
      <c r="E12" s="15">
        <v>244400404</v>
      </c>
      <c r="F12" s="15" t="s">
        <v>55</v>
      </c>
      <c r="G12" s="15" t="s">
        <v>74</v>
      </c>
      <c r="H12" s="15" t="s">
        <v>91</v>
      </c>
      <c r="I12" s="15">
        <v>7997</v>
      </c>
      <c r="J12" s="15">
        <v>1</v>
      </c>
      <c r="K12" s="15">
        <v>20</v>
      </c>
      <c r="L12" s="15">
        <v>30</v>
      </c>
      <c r="M12" s="15">
        <v>6</v>
      </c>
      <c r="N12" s="15" t="s">
        <v>60</v>
      </c>
      <c r="O12" s="15" t="s">
        <v>92</v>
      </c>
      <c r="P12" s="15">
        <v>420</v>
      </c>
      <c r="Q12" s="16">
        <f>P12/I12</f>
        <v>5.2519694885582092E-2</v>
      </c>
      <c r="R12" s="15">
        <v>24858</v>
      </c>
      <c r="S12" s="15">
        <v>2110</v>
      </c>
      <c r="T12" s="15">
        <v>180</v>
      </c>
      <c r="U12" s="15">
        <v>0</v>
      </c>
      <c r="V12" s="15">
        <v>917</v>
      </c>
      <c r="W12" s="15">
        <v>67</v>
      </c>
      <c r="X12" s="15">
        <v>0</v>
      </c>
      <c r="Y12" s="15">
        <v>0</v>
      </c>
      <c r="Z12" s="15">
        <v>79</v>
      </c>
      <c r="AA12" s="15">
        <f>R12+T12+V12+X12</f>
        <v>25955</v>
      </c>
      <c r="AB12" s="17">
        <f>AA12/I12</f>
        <v>3.2455920970363885</v>
      </c>
      <c r="AC12" s="18">
        <f>AA12/P12</f>
        <v>61.797619047619051</v>
      </c>
      <c r="AD12" s="15">
        <f>S12+U12+W12+Y12</f>
        <v>2177</v>
      </c>
      <c r="AE12" s="18">
        <f>AD12/I12*100</f>
        <v>27.222708515693384</v>
      </c>
      <c r="AF12" s="18">
        <f>AA12/AD12</f>
        <v>11.922370234267341</v>
      </c>
      <c r="AG12" s="18">
        <f>AF12/2</f>
        <v>5.9611851171336703</v>
      </c>
      <c r="AH12" s="15">
        <v>1349</v>
      </c>
      <c r="AI12" s="17">
        <f>AH12*100/I12</f>
        <v>16.868825809678629</v>
      </c>
      <c r="AJ12" s="15">
        <v>1110</v>
      </c>
      <c r="AK12" s="17">
        <f>AJ12*100/I12</f>
        <v>13.880205076903838</v>
      </c>
      <c r="AL12" s="15"/>
      <c r="AM12" s="15">
        <v>36556</v>
      </c>
      <c r="AN12" s="17">
        <f>AM12/I12</f>
        <v>4.5712142053269975</v>
      </c>
      <c r="AO12" s="17">
        <f>AM12/AA12</f>
        <v>1.4084376806010404</v>
      </c>
      <c r="AP12" s="15">
        <v>118</v>
      </c>
      <c r="AQ12" s="15"/>
      <c r="AR12" s="15">
        <v>255</v>
      </c>
      <c r="AS12" s="15">
        <f>AP12+AQ12+AR12</f>
        <v>373</v>
      </c>
      <c r="AT12" s="15" t="s">
        <v>58</v>
      </c>
      <c r="AU12" s="15"/>
      <c r="AV12" s="15">
        <v>4924</v>
      </c>
      <c r="AW12" s="15">
        <v>23995</v>
      </c>
      <c r="AX12" s="20">
        <f>AW12/I12</f>
        <v>3.000500187570339</v>
      </c>
      <c r="AY12" s="15">
        <v>2.92</v>
      </c>
      <c r="AZ12" s="21">
        <f>AY12*2000/I12</f>
        <v>0.73027385269476053</v>
      </c>
      <c r="BA12" s="15">
        <v>12</v>
      </c>
      <c r="BB12" s="22"/>
    </row>
    <row r="13" spans="1:54" x14ac:dyDescent="0.25">
      <c r="A13" s="14" t="s">
        <v>93</v>
      </c>
      <c r="B13" s="15">
        <v>13194</v>
      </c>
      <c r="C13" s="15">
        <v>44260</v>
      </c>
      <c r="D13" s="15">
        <v>44019</v>
      </c>
      <c r="E13" s="15">
        <v>200072734</v>
      </c>
      <c r="F13" s="15" t="s">
        <v>55</v>
      </c>
      <c r="G13" s="15" t="s">
        <v>94</v>
      </c>
      <c r="H13" s="15" t="s">
        <v>95</v>
      </c>
      <c r="I13" s="15">
        <v>1005</v>
      </c>
      <c r="J13" s="15">
        <v>1</v>
      </c>
      <c r="K13" s="15">
        <v>10</v>
      </c>
      <c r="L13" s="15">
        <v>7</v>
      </c>
      <c r="M13" s="15">
        <v>2</v>
      </c>
      <c r="N13" s="15" t="s">
        <v>58</v>
      </c>
      <c r="O13" s="15" t="s">
        <v>59</v>
      </c>
      <c r="P13" s="15">
        <v>98</v>
      </c>
      <c r="Q13" s="16">
        <f>P13/I13</f>
        <v>9.7512437810945277E-2</v>
      </c>
      <c r="R13" s="15">
        <v>2420</v>
      </c>
      <c r="S13" s="15">
        <v>293</v>
      </c>
      <c r="T13" s="15">
        <v>9</v>
      </c>
      <c r="U13" s="15">
        <v>0</v>
      </c>
      <c r="V13" s="15">
        <v>6</v>
      </c>
      <c r="W13" s="15">
        <v>0</v>
      </c>
      <c r="X13" s="15">
        <v>0</v>
      </c>
      <c r="Y13" s="15">
        <v>0</v>
      </c>
      <c r="Z13" s="15">
        <v>10</v>
      </c>
      <c r="AA13" s="15">
        <f>R13+T13+V13+X13</f>
        <v>2435</v>
      </c>
      <c r="AB13" s="17">
        <f>AA13/I13</f>
        <v>2.4228855721393034</v>
      </c>
      <c r="AC13" s="18">
        <f>AA13/P13</f>
        <v>24.846938775510203</v>
      </c>
      <c r="AD13" s="15">
        <f>S13+U13+W13+Y13</f>
        <v>293</v>
      </c>
      <c r="AE13" s="18">
        <f>AD13/I13*100</f>
        <v>29.154228855721392</v>
      </c>
      <c r="AF13" s="18">
        <f>AA13/AD13</f>
        <v>8.310580204778157</v>
      </c>
      <c r="AG13" s="18">
        <f>AF13/2</f>
        <v>4.1552901023890785</v>
      </c>
      <c r="AH13" s="15"/>
      <c r="AI13" s="17">
        <f>AH13*100/I13</f>
        <v>0</v>
      </c>
      <c r="AJ13" s="15">
        <v>114</v>
      </c>
      <c r="AK13" s="17">
        <f>AJ13*100/I13</f>
        <v>11.343283582089553</v>
      </c>
      <c r="AL13" s="15"/>
      <c r="AM13" s="15">
        <v>1616</v>
      </c>
      <c r="AN13" s="17">
        <f>AM13/I13</f>
        <v>1.6079601990049752</v>
      </c>
      <c r="AO13" s="17">
        <f>AM13/AA13</f>
        <v>0.66365503080082133</v>
      </c>
      <c r="AP13" s="15">
        <v>428</v>
      </c>
      <c r="AQ13" s="15">
        <v>31</v>
      </c>
      <c r="AR13" s="15">
        <v>1</v>
      </c>
      <c r="AS13" s="15">
        <f>AP13+AQ13+AR13</f>
        <v>460</v>
      </c>
      <c r="AT13" s="15" t="s">
        <v>58</v>
      </c>
      <c r="AU13" s="15"/>
      <c r="AV13" s="19">
        <v>481</v>
      </c>
      <c r="AW13" s="15">
        <v>3510</v>
      </c>
      <c r="AX13" s="20">
        <f>AW13/I13</f>
        <v>3.4925373134328357</v>
      </c>
      <c r="AY13" s="19">
        <v>0.65</v>
      </c>
      <c r="AZ13" s="21">
        <f>AY13*2000/I13</f>
        <v>1.2935323383084578</v>
      </c>
      <c r="BA13" s="15">
        <v>7</v>
      </c>
      <c r="BB13" s="22" t="s">
        <v>60</v>
      </c>
    </row>
    <row r="14" spans="1:54" x14ac:dyDescent="0.25">
      <c r="A14" s="14" t="s">
        <v>96</v>
      </c>
      <c r="B14" s="15">
        <v>1852</v>
      </c>
      <c r="C14" s="15">
        <v>44340</v>
      </c>
      <c r="D14" s="15">
        <v>44020</v>
      </c>
      <c r="E14" s="15">
        <v>244400404</v>
      </c>
      <c r="F14" s="15" t="s">
        <v>97</v>
      </c>
      <c r="G14" s="15" t="s">
        <v>74</v>
      </c>
      <c r="H14" s="15" t="s">
        <v>98</v>
      </c>
      <c r="I14" s="15">
        <v>19609</v>
      </c>
      <c r="J14" s="15">
        <v>1</v>
      </c>
      <c r="K14" s="15">
        <v>25</v>
      </c>
      <c r="L14" s="15">
        <v>100</v>
      </c>
      <c r="M14" s="15">
        <v>8</v>
      </c>
      <c r="N14" s="15" t="s">
        <v>58</v>
      </c>
      <c r="O14" s="15" t="s">
        <v>99</v>
      </c>
      <c r="P14" s="15">
        <v>1400</v>
      </c>
      <c r="Q14" s="16">
        <f>P14/I14</f>
        <v>7.1395787648528733E-2</v>
      </c>
      <c r="R14" s="15">
        <v>53480</v>
      </c>
      <c r="S14" s="15">
        <v>6339</v>
      </c>
      <c r="T14" s="15">
        <v>17277</v>
      </c>
      <c r="U14" s="15">
        <v>598</v>
      </c>
      <c r="V14" s="15">
        <v>582</v>
      </c>
      <c r="W14" s="15">
        <v>1</v>
      </c>
      <c r="X14" s="15">
        <v>0</v>
      </c>
      <c r="Y14" s="15">
        <v>0</v>
      </c>
      <c r="Z14" s="15">
        <v>121</v>
      </c>
      <c r="AA14" s="15">
        <f>R14+T14+V14+X14</f>
        <v>71339</v>
      </c>
      <c r="AB14" s="17">
        <f>AA14/I14</f>
        <v>3.638074353613137</v>
      </c>
      <c r="AC14" s="18">
        <f>AA14/P14</f>
        <v>50.956428571428575</v>
      </c>
      <c r="AD14" s="15">
        <f>S14+U14+W14+Y14</f>
        <v>6938</v>
      </c>
      <c r="AE14" s="18">
        <f>AD14/I14*100</f>
        <v>35.381712478963742</v>
      </c>
      <c r="AF14" s="18">
        <f>AA14/AD14</f>
        <v>10.282358028250217</v>
      </c>
      <c r="AG14" s="18">
        <f>AF14/2</f>
        <v>5.1411790141251084</v>
      </c>
      <c r="AH14" s="15">
        <v>4679</v>
      </c>
      <c r="AI14" s="17">
        <f>AH14*100/I14</f>
        <v>23.861492171961853</v>
      </c>
      <c r="AJ14" s="15">
        <v>3321</v>
      </c>
      <c r="AK14" s="17">
        <f>AJ14*100/I14</f>
        <v>16.936100770054566</v>
      </c>
      <c r="AL14" s="15"/>
      <c r="AM14" s="15">
        <v>117503</v>
      </c>
      <c r="AN14" s="17">
        <f>AM14/I14</f>
        <v>5.9922994543321941</v>
      </c>
      <c r="AO14" s="17">
        <f>AM14/AA14</f>
        <v>1.6471074727708546</v>
      </c>
      <c r="AP14" s="15">
        <v>0</v>
      </c>
      <c r="AQ14" s="15"/>
      <c r="AR14" s="15">
        <v>0</v>
      </c>
      <c r="AS14" s="15">
        <f>AP14+AQ14+AR14</f>
        <v>0</v>
      </c>
      <c r="AT14" s="15" t="s">
        <v>60</v>
      </c>
      <c r="AU14" s="15" t="s">
        <v>100</v>
      </c>
      <c r="AV14" s="15">
        <v>4557</v>
      </c>
      <c r="AW14" s="15">
        <v>62204</v>
      </c>
      <c r="AX14" s="20">
        <f>AW14/I14</f>
        <v>3.1722168392064867</v>
      </c>
      <c r="AY14" s="15">
        <v>11.12</v>
      </c>
      <c r="AZ14" s="21">
        <f>AY14*2000/I14</f>
        <v>1.1341730837880566</v>
      </c>
      <c r="BA14" s="15">
        <v>0</v>
      </c>
      <c r="BB14" s="22"/>
    </row>
    <row r="15" spans="1:54" x14ac:dyDescent="0.25">
      <c r="A15" s="14" t="s">
        <v>101</v>
      </c>
      <c r="B15" s="15">
        <v>13498</v>
      </c>
      <c r="C15" s="15">
        <v>44190</v>
      </c>
      <c r="D15" s="15">
        <v>44022</v>
      </c>
      <c r="E15" s="15">
        <v>200067635</v>
      </c>
      <c r="F15" s="15" t="s">
        <v>55</v>
      </c>
      <c r="G15" s="15" t="s">
        <v>63</v>
      </c>
      <c r="H15" s="15"/>
      <c r="I15" s="15">
        <v>2656</v>
      </c>
      <c r="J15" s="15">
        <v>1</v>
      </c>
      <c r="K15" s="15">
        <v>5</v>
      </c>
      <c r="L15" s="15"/>
      <c r="M15" s="15">
        <v>0</v>
      </c>
      <c r="N15" s="15" t="s">
        <v>58</v>
      </c>
      <c r="O15" s="15"/>
      <c r="P15" s="15">
        <v>35</v>
      </c>
      <c r="Q15" s="16">
        <f>P15/I15</f>
        <v>1.3177710843373495E-2</v>
      </c>
      <c r="R15" s="15">
        <v>2039</v>
      </c>
      <c r="S15" s="15">
        <v>302</v>
      </c>
      <c r="T15" s="15">
        <v>0</v>
      </c>
      <c r="U15" s="15">
        <v>0</v>
      </c>
      <c r="V15" s="15">
        <v>0</v>
      </c>
      <c r="W15" s="15">
        <v>0</v>
      </c>
      <c r="X15" s="15">
        <v>0</v>
      </c>
      <c r="Y15" s="15">
        <v>0</v>
      </c>
      <c r="Z15" s="15">
        <v>6</v>
      </c>
      <c r="AA15" s="15">
        <f>R15+T15+V15+X15</f>
        <v>2039</v>
      </c>
      <c r="AB15" s="17">
        <f>AA15/I15</f>
        <v>0.76769578313253017</v>
      </c>
      <c r="AC15" s="18">
        <f>AA15/P15</f>
        <v>58.25714285714286</v>
      </c>
      <c r="AD15" s="15">
        <f>S15+U15+W15+Y15</f>
        <v>302</v>
      </c>
      <c r="AE15" s="18">
        <f>AD15/I15*100</f>
        <v>11.370481927710843</v>
      </c>
      <c r="AF15" s="18">
        <f>AA15/AD15</f>
        <v>6.7516556291390728</v>
      </c>
      <c r="AG15" s="18">
        <f>AF15/2</f>
        <v>3.3758278145695364</v>
      </c>
      <c r="AH15" s="15"/>
      <c r="AI15" s="17">
        <f>AH15*100/I15</f>
        <v>0</v>
      </c>
      <c r="AJ15" s="15">
        <v>413</v>
      </c>
      <c r="AK15" s="17">
        <f>AJ15*100/I15</f>
        <v>15.549698795180722</v>
      </c>
      <c r="AL15" s="15"/>
      <c r="AM15" s="15"/>
      <c r="AN15" s="17">
        <f>AM15/I15</f>
        <v>0</v>
      </c>
      <c r="AO15" s="17">
        <f>AM15/AA15</f>
        <v>0</v>
      </c>
      <c r="AP15" s="15"/>
      <c r="AQ15" s="15">
        <v>0</v>
      </c>
      <c r="AR15" s="15">
        <v>0</v>
      </c>
      <c r="AS15" s="15">
        <f>AP15+AQ15+AR15</f>
        <v>0</v>
      </c>
      <c r="AT15" s="15" t="s">
        <v>58</v>
      </c>
      <c r="AU15" s="15"/>
      <c r="AV15" s="15">
        <v>0</v>
      </c>
      <c r="AW15" s="15">
        <v>1443</v>
      </c>
      <c r="AX15" s="20">
        <f>AW15/I15</f>
        <v>0.54329819277108438</v>
      </c>
      <c r="AY15" s="15">
        <v>0</v>
      </c>
      <c r="AZ15" s="21">
        <f>AY15*2000/I15</f>
        <v>0</v>
      </c>
      <c r="BA15" s="15">
        <v>17</v>
      </c>
      <c r="BB15" s="22" t="s">
        <v>60</v>
      </c>
    </row>
    <row r="16" spans="1:54" x14ac:dyDescent="0.25">
      <c r="A16" s="14" t="s">
        <v>102</v>
      </c>
      <c r="B16" s="15">
        <v>14126</v>
      </c>
      <c r="C16" s="15">
        <v>44130</v>
      </c>
      <c r="D16" s="15">
        <v>44023</v>
      </c>
      <c r="E16" s="15">
        <v>244400453</v>
      </c>
      <c r="F16" s="15" t="s">
        <v>55</v>
      </c>
      <c r="G16" s="15" t="s">
        <v>86</v>
      </c>
      <c r="H16" s="15" t="s">
        <v>103</v>
      </c>
      <c r="I16" s="15">
        <v>3161</v>
      </c>
      <c r="J16" s="15">
        <v>1</v>
      </c>
      <c r="K16" s="15">
        <v>10</v>
      </c>
      <c r="L16" s="15">
        <v>50</v>
      </c>
      <c r="M16" s="15">
        <v>2</v>
      </c>
      <c r="N16" s="15" t="s">
        <v>58</v>
      </c>
      <c r="O16" s="15" t="s">
        <v>104</v>
      </c>
      <c r="P16" s="15">
        <v>150</v>
      </c>
      <c r="Q16" s="16">
        <f>P16/I16</f>
        <v>4.7453337551407786E-2</v>
      </c>
      <c r="R16" s="15">
        <v>4509</v>
      </c>
      <c r="S16" s="15">
        <v>213</v>
      </c>
      <c r="T16" s="15">
        <v>0</v>
      </c>
      <c r="U16" s="15">
        <v>0</v>
      </c>
      <c r="V16" s="15">
        <v>0</v>
      </c>
      <c r="W16" s="15">
        <v>0</v>
      </c>
      <c r="X16" s="15">
        <v>0</v>
      </c>
      <c r="Y16" s="15">
        <v>0</v>
      </c>
      <c r="Z16" s="15">
        <v>7</v>
      </c>
      <c r="AA16" s="15">
        <f>R16+T16+V16+X16</f>
        <v>4509</v>
      </c>
      <c r="AB16" s="17">
        <f>AA16/I16</f>
        <v>1.4264473267953179</v>
      </c>
      <c r="AC16" s="18">
        <f>AA16/P16</f>
        <v>30.06</v>
      </c>
      <c r="AD16" s="15">
        <f>S16+U16+W16+Y16</f>
        <v>213</v>
      </c>
      <c r="AE16" s="18">
        <f>AD16/I16*100</f>
        <v>6.7383739322999059</v>
      </c>
      <c r="AF16" s="18">
        <f>AA16/AD16</f>
        <v>21.169014084507044</v>
      </c>
      <c r="AG16" s="18">
        <f>AF16/2</f>
        <v>10.584507042253522</v>
      </c>
      <c r="AH16" s="15"/>
      <c r="AI16" s="17">
        <f>AH16*100/I16</f>
        <v>0</v>
      </c>
      <c r="AJ16" s="15">
        <v>364</v>
      </c>
      <c r="AK16" s="17">
        <f>AJ16*100/I16</f>
        <v>11.515343245808289</v>
      </c>
      <c r="AL16" s="15">
        <v>2346</v>
      </c>
      <c r="AM16" s="15">
        <v>6664</v>
      </c>
      <c r="AN16" s="17">
        <f>AM16/I16</f>
        <v>2.1081936096172096</v>
      </c>
      <c r="AO16" s="17">
        <f>AM16/AA16</f>
        <v>1.4779330228432024</v>
      </c>
      <c r="AP16" s="15">
        <v>2270</v>
      </c>
      <c r="AQ16" s="15">
        <v>0</v>
      </c>
      <c r="AR16" s="15">
        <v>0</v>
      </c>
      <c r="AS16" s="15">
        <f>AP16+AQ16+AR16</f>
        <v>2270</v>
      </c>
      <c r="AT16" s="15" t="s">
        <v>60</v>
      </c>
      <c r="AU16" s="15"/>
      <c r="AV16" s="15">
        <v>1750</v>
      </c>
      <c r="AW16" s="15">
        <v>3485</v>
      </c>
      <c r="AX16" s="20">
        <f>AW16/I16</f>
        <v>1.1024992091110408</v>
      </c>
      <c r="AY16" s="15">
        <v>1</v>
      </c>
      <c r="AZ16" s="21">
        <f>AY16*2000/I16</f>
        <v>0.63271116735210375</v>
      </c>
      <c r="BA16" s="15">
        <v>29</v>
      </c>
      <c r="BB16" s="22" t="s">
        <v>58</v>
      </c>
    </row>
    <row r="17" spans="1:54" x14ac:dyDescent="0.25">
      <c r="A17" s="14" t="s">
        <v>105</v>
      </c>
      <c r="B17" s="15">
        <v>14052</v>
      </c>
      <c r="C17" s="15">
        <v>44830</v>
      </c>
      <c r="D17" s="15">
        <v>44024</v>
      </c>
      <c r="E17" s="15">
        <v>244400404</v>
      </c>
      <c r="F17" s="15" t="s">
        <v>55</v>
      </c>
      <c r="G17" s="15" t="s">
        <v>74</v>
      </c>
      <c r="H17" s="15" t="s">
        <v>106</v>
      </c>
      <c r="I17" s="15">
        <v>2898</v>
      </c>
      <c r="J17" s="15">
        <v>1</v>
      </c>
      <c r="K17" s="15">
        <v>8</v>
      </c>
      <c r="L17" s="15"/>
      <c r="M17" s="15">
        <v>1</v>
      </c>
      <c r="N17" s="15" t="s">
        <v>58</v>
      </c>
      <c r="O17" s="15" t="s">
        <v>107</v>
      </c>
      <c r="P17" s="15">
        <v>121</v>
      </c>
      <c r="Q17" s="16">
        <f>P17/I17</f>
        <v>4.175293305728088E-2</v>
      </c>
      <c r="R17" s="15">
        <v>5365</v>
      </c>
      <c r="S17" s="15">
        <v>636</v>
      </c>
      <c r="T17" s="15">
        <v>152</v>
      </c>
      <c r="U17" s="15">
        <v>23</v>
      </c>
      <c r="V17" s="15">
        <v>0</v>
      </c>
      <c r="W17" s="15">
        <v>0</v>
      </c>
      <c r="X17" s="15">
        <v>0</v>
      </c>
      <c r="Y17" s="15">
        <v>0</v>
      </c>
      <c r="Z17" s="15">
        <v>1</v>
      </c>
      <c r="AA17" s="15">
        <f>R17+T17+V17+X17</f>
        <v>5517</v>
      </c>
      <c r="AB17" s="17">
        <f>AA17/I17</f>
        <v>1.9037267080745341</v>
      </c>
      <c r="AC17" s="18">
        <f>AA17/P17</f>
        <v>45.595041322314053</v>
      </c>
      <c r="AD17" s="15">
        <f>S17+U17+W17+Y17</f>
        <v>659</v>
      </c>
      <c r="AE17" s="18">
        <f>AD17/I17*100</f>
        <v>22.739820565907522</v>
      </c>
      <c r="AF17" s="18">
        <f>AA17/AD17</f>
        <v>8.371775417298938</v>
      </c>
      <c r="AG17" s="18">
        <f>AF17/2</f>
        <v>4.185887708649469</v>
      </c>
      <c r="AH17" s="15">
        <v>538</v>
      </c>
      <c r="AI17" s="17">
        <f>AH17*100/I17</f>
        <v>18.564527260179435</v>
      </c>
      <c r="AJ17" s="15">
        <v>350</v>
      </c>
      <c r="AK17" s="17">
        <f>AJ17*100/I17</f>
        <v>12.077294685990339</v>
      </c>
      <c r="AL17" s="15">
        <v>1681</v>
      </c>
      <c r="AM17" s="15">
        <v>8393</v>
      </c>
      <c r="AN17" s="17">
        <f>AM17/I17</f>
        <v>2.8961352657004831</v>
      </c>
      <c r="AO17" s="17">
        <f>AM17/AA17</f>
        <v>1.5212978067790466</v>
      </c>
      <c r="AP17" s="15">
        <v>1444</v>
      </c>
      <c r="AQ17" s="15"/>
      <c r="AR17" s="15">
        <v>0</v>
      </c>
      <c r="AS17" s="15">
        <f>AP17+AQ17+AR17</f>
        <v>1444</v>
      </c>
      <c r="AT17" s="15" t="s">
        <v>58</v>
      </c>
      <c r="AU17" s="15"/>
      <c r="AV17" s="15">
        <v>0</v>
      </c>
      <c r="AW17" s="15"/>
      <c r="AX17" s="20">
        <f>AW17/I17</f>
        <v>0</v>
      </c>
      <c r="AY17" s="15">
        <v>0.5</v>
      </c>
      <c r="AZ17" s="21">
        <f>AY17*2000/I17</f>
        <v>0.34506556245686681</v>
      </c>
      <c r="BA17" s="15">
        <v>26</v>
      </c>
      <c r="BB17" s="22"/>
    </row>
    <row r="18" spans="1:54" x14ac:dyDescent="0.25">
      <c r="A18" s="14" t="s">
        <v>108</v>
      </c>
      <c r="B18" s="15">
        <v>4699</v>
      </c>
      <c r="C18" s="15">
        <v>44750</v>
      </c>
      <c r="D18" s="15">
        <v>44025</v>
      </c>
      <c r="E18" s="15">
        <v>200072734</v>
      </c>
      <c r="F18" s="15" t="s">
        <v>55</v>
      </c>
      <c r="G18" s="15" t="s">
        <v>94</v>
      </c>
      <c r="H18" s="15" t="s">
        <v>109</v>
      </c>
      <c r="I18" s="15">
        <v>4067</v>
      </c>
      <c r="J18" s="15">
        <v>1</v>
      </c>
      <c r="K18" s="15">
        <v>13</v>
      </c>
      <c r="L18" s="15">
        <v>30</v>
      </c>
      <c r="M18" s="15">
        <v>3</v>
      </c>
      <c r="N18" s="15" t="s">
        <v>60</v>
      </c>
      <c r="O18" s="15" t="s">
        <v>59</v>
      </c>
      <c r="P18" s="15">
        <v>292</v>
      </c>
      <c r="Q18" s="16">
        <f>P18/I18</f>
        <v>7.1797393656257688E-2</v>
      </c>
      <c r="R18" s="15">
        <v>8484</v>
      </c>
      <c r="S18" s="15">
        <v>619</v>
      </c>
      <c r="T18" s="15">
        <v>0</v>
      </c>
      <c r="U18" s="15">
        <v>0</v>
      </c>
      <c r="V18" s="15">
        <v>0</v>
      </c>
      <c r="W18" s="15">
        <v>0</v>
      </c>
      <c r="X18" s="15">
        <v>0</v>
      </c>
      <c r="Y18" s="15">
        <v>0</v>
      </c>
      <c r="Z18" s="15">
        <v>24</v>
      </c>
      <c r="AA18" s="15">
        <f>R18+T18+V18+X18</f>
        <v>8484</v>
      </c>
      <c r="AB18" s="17">
        <f>AA18/I18</f>
        <v>2.0860585197934594</v>
      </c>
      <c r="AC18" s="18">
        <f>AA18/P18</f>
        <v>29.054794520547944</v>
      </c>
      <c r="AD18" s="15">
        <f>S18+U18+W18+Y18</f>
        <v>619</v>
      </c>
      <c r="AE18" s="18">
        <f>AD18/I18*100</f>
        <v>15.22006392918613</v>
      </c>
      <c r="AF18" s="18">
        <f>AA18/AD18</f>
        <v>13.705977382875606</v>
      </c>
      <c r="AG18" s="18">
        <f>AF18/2</f>
        <v>6.8529886914378029</v>
      </c>
      <c r="AH18" s="15"/>
      <c r="AI18" s="17">
        <f>AH18*100/I18</f>
        <v>0</v>
      </c>
      <c r="AJ18" s="15">
        <v>672</v>
      </c>
      <c r="AK18" s="17">
        <f>AJ18*100/I18</f>
        <v>16.523235800344235</v>
      </c>
      <c r="AL18" s="15"/>
      <c r="AM18" s="15">
        <v>12675</v>
      </c>
      <c r="AN18" s="17">
        <f>AM18/I18</f>
        <v>3.1165478239488564</v>
      </c>
      <c r="AO18" s="17">
        <f>AM18/AA18</f>
        <v>1.4939886845827439</v>
      </c>
      <c r="AP18" s="15">
        <v>0</v>
      </c>
      <c r="AQ18" s="15">
        <v>0</v>
      </c>
      <c r="AR18" s="15">
        <v>0</v>
      </c>
      <c r="AS18" s="15">
        <f>AP18+AQ18+AR18</f>
        <v>0</v>
      </c>
      <c r="AT18" s="15" t="s">
        <v>58</v>
      </c>
      <c r="AU18" s="15"/>
      <c r="AV18" s="19">
        <v>3614</v>
      </c>
      <c r="AW18" s="15">
        <v>14890</v>
      </c>
      <c r="AX18" s="20">
        <f>AW18/I18</f>
        <v>3.6611753134988936</v>
      </c>
      <c r="AY18" s="19">
        <v>1.75</v>
      </c>
      <c r="AZ18" s="21">
        <f>AY18*2000/I18</f>
        <v>0.86058519793459554</v>
      </c>
      <c r="BA18" s="15">
        <v>14</v>
      </c>
      <c r="BB18" s="22" t="s">
        <v>60</v>
      </c>
    </row>
    <row r="19" spans="1:54" x14ac:dyDescent="0.25">
      <c r="A19" s="14" t="s">
        <v>110</v>
      </c>
      <c r="B19" s="15">
        <v>1853</v>
      </c>
      <c r="C19" s="15">
        <v>44470</v>
      </c>
      <c r="D19" s="15">
        <v>44026</v>
      </c>
      <c r="E19" s="15">
        <v>244400404</v>
      </c>
      <c r="F19" s="15" t="s">
        <v>97</v>
      </c>
      <c r="G19" s="15" t="s">
        <v>74</v>
      </c>
      <c r="H19" s="15" t="s">
        <v>111</v>
      </c>
      <c r="I19" s="15">
        <v>20238</v>
      </c>
      <c r="J19" s="15">
        <v>1</v>
      </c>
      <c r="K19" s="15">
        <v>23</v>
      </c>
      <c r="L19" s="15">
        <v>61</v>
      </c>
      <c r="M19" s="15">
        <v>6</v>
      </c>
      <c r="N19" s="15" t="s">
        <v>60</v>
      </c>
      <c r="O19" s="15" t="s">
        <v>112</v>
      </c>
      <c r="P19" s="15">
        <v>1132</v>
      </c>
      <c r="Q19" s="16">
        <f>P19/I19</f>
        <v>5.5934380867674674E-2</v>
      </c>
      <c r="R19" s="15">
        <v>36524</v>
      </c>
      <c r="S19" s="15">
        <v>1518</v>
      </c>
      <c r="T19" s="15">
        <v>9183</v>
      </c>
      <c r="U19" s="15">
        <v>220</v>
      </c>
      <c r="V19" s="15">
        <v>6076</v>
      </c>
      <c r="W19" s="15">
        <v>166</v>
      </c>
      <c r="X19" s="15">
        <v>0</v>
      </c>
      <c r="Y19" s="15">
        <v>0</v>
      </c>
      <c r="Z19" s="15">
        <v>104</v>
      </c>
      <c r="AA19" s="15">
        <f>R19+T19+V19+X19</f>
        <v>51783</v>
      </c>
      <c r="AB19" s="17">
        <f>AA19/I19</f>
        <v>2.5587014527127185</v>
      </c>
      <c r="AC19" s="18">
        <f>AA19/P19</f>
        <v>45.744699646643113</v>
      </c>
      <c r="AD19" s="15">
        <f>S19+U19+W19+Y19</f>
        <v>1904</v>
      </c>
      <c r="AE19" s="18">
        <f>AD19/I19*100</f>
        <v>9.4080442731495211</v>
      </c>
      <c r="AF19" s="18">
        <f>AA19/AD19</f>
        <v>27.196953781512605</v>
      </c>
      <c r="AG19" s="18">
        <f>AF19/2</f>
        <v>13.598476890756302</v>
      </c>
      <c r="AH19" s="15">
        <v>2990</v>
      </c>
      <c r="AI19" s="17">
        <f>AH19*100/I19</f>
        <v>14.774187172645519</v>
      </c>
      <c r="AJ19" s="15">
        <v>2890</v>
      </c>
      <c r="AK19" s="17">
        <f>AJ19*100/I19</f>
        <v>14.280067200316237</v>
      </c>
      <c r="AL19" s="15">
        <v>38900</v>
      </c>
      <c r="AM19" s="15">
        <v>139388</v>
      </c>
      <c r="AN19" s="17">
        <f>AM19/I19</f>
        <v>6.8874394703033897</v>
      </c>
      <c r="AO19" s="17">
        <f>AM19/AA19</f>
        <v>2.6917714307784406</v>
      </c>
      <c r="AP19" s="15">
        <v>0</v>
      </c>
      <c r="AQ19" s="15"/>
      <c r="AR19" s="15">
        <v>0</v>
      </c>
      <c r="AS19" s="15">
        <f>AP19+AQ19+AR19</f>
        <v>0</v>
      </c>
      <c r="AT19" s="15" t="s">
        <v>60</v>
      </c>
      <c r="AU19" s="15" t="s">
        <v>113</v>
      </c>
      <c r="AV19" s="15">
        <v>6276</v>
      </c>
      <c r="AW19" s="15">
        <v>57431</v>
      </c>
      <c r="AX19" s="20">
        <f>AW19/I19</f>
        <v>2.837780413084297</v>
      </c>
      <c r="AY19" s="15">
        <v>10.75</v>
      </c>
      <c r="AZ19" s="21">
        <f>AY19*2000/I19</f>
        <v>1.0623579405079553</v>
      </c>
      <c r="BA19" s="15">
        <v>0</v>
      </c>
      <c r="BB19" s="22"/>
    </row>
    <row r="20" spans="1:54" x14ac:dyDescent="0.25">
      <c r="A20" s="14" t="s">
        <v>114</v>
      </c>
      <c r="B20" s="15">
        <v>14127</v>
      </c>
      <c r="C20" s="15">
        <v>44390</v>
      </c>
      <c r="D20" s="15">
        <v>44027</v>
      </c>
      <c r="E20" s="15">
        <v>244400503</v>
      </c>
      <c r="F20" s="15" t="s">
        <v>55</v>
      </c>
      <c r="G20" s="15" t="s">
        <v>115</v>
      </c>
      <c r="H20" s="15">
        <v>0</v>
      </c>
      <c r="I20" s="15">
        <v>2329</v>
      </c>
      <c r="J20" s="15">
        <v>1</v>
      </c>
      <c r="K20" s="15">
        <v>5</v>
      </c>
      <c r="L20" s="15"/>
      <c r="M20" s="15"/>
      <c r="N20" s="15" t="s">
        <v>58</v>
      </c>
      <c r="O20" s="15" t="s">
        <v>116</v>
      </c>
      <c r="P20" s="15">
        <v>176</v>
      </c>
      <c r="Q20" s="16">
        <f>P20/I20</f>
        <v>7.5568913696865608E-2</v>
      </c>
      <c r="R20" s="15">
        <v>6965</v>
      </c>
      <c r="S20" s="15">
        <v>374</v>
      </c>
      <c r="T20" s="15">
        <v>0</v>
      </c>
      <c r="U20" s="15">
        <v>0</v>
      </c>
      <c r="V20" s="15">
        <v>0</v>
      </c>
      <c r="W20" s="15">
        <v>0</v>
      </c>
      <c r="X20" s="15">
        <v>0</v>
      </c>
      <c r="Y20" s="15">
        <v>0</v>
      </c>
      <c r="Z20" s="15">
        <v>18</v>
      </c>
      <c r="AA20" s="15">
        <f>R20+T20+V20+X20</f>
        <v>6965</v>
      </c>
      <c r="AB20" s="17">
        <f>AA20/I20</f>
        <v>2.9905538857878917</v>
      </c>
      <c r="AC20" s="18">
        <f>AA20/P20</f>
        <v>39.573863636363633</v>
      </c>
      <c r="AD20" s="15">
        <f>S20+U20+W20+Y20</f>
        <v>374</v>
      </c>
      <c r="AE20" s="18">
        <f>AD20/I20*100</f>
        <v>16.058394160583941</v>
      </c>
      <c r="AF20" s="18">
        <f>AA20/AD20</f>
        <v>18.622994652406415</v>
      </c>
      <c r="AG20" s="18">
        <f>AF20/2</f>
        <v>9.3114973262032077</v>
      </c>
      <c r="AH20" s="15"/>
      <c r="AI20" s="17">
        <f>AH20*100/I20</f>
        <v>0</v>
      </c>
      <c r="AJ20" s="15">
        <v>311</v>
      </c>
      <c r="AK20" s="17">
        <f>AJ20*100/I20</f>
        <v>13.353370545298411</v>
      </c>
      <c r="AL20" s="15"/>
      <c r="AM20" s="15">
        <v>4619</v>
      </c>
      <c r="AN20" s="17">
        <f>AM20/I20</f>
        <v>1.9832546157148991</v>
      </c>
      <c r="AO20" s="17">
        <f>AM20/AA20</f>
        <v>0.66317300789662603</v>
      </c>
      <c r="AP20" s="15"/>
      <c r="AQ20" s="15"/>
      <c r="AR20" s="15"/>
      <c r="AS20" s="15">
        <f>AP20+AQ20+AR20</f>
        <v>0</v>
      </c>
      <c r="AT20" s="15" t="s">
        <v>58</v>
      </c>
      <c r="AU20" s="15"/>
      <c r="AV20" s="15">
        <v>1400</v>
      </c>
      <c r="AW20" s="15">
        <v>5682</v>
      </c>
      <c r="AX20" s="20">
        <f>AW20/I20</f>
        <v>2.4396736796908542</v>
      </c>
      <c r="AY20" s="15">
        <v>0.4</v>
      </c>
      <c r="AZ20" s="21">
        <f>AY20*2000/I20</f>
        <v>0.34349506225848003</v>
      </c>
      <c r="BA20" s="15">
        <v>16</v>
      </c>
      <c r="BB20" s="22" t="s">
        <v>60</v>
      </c>
    </row>
    <row r="21" spans="1:54" x14ac:dyDescent="0.25">
      <c r="A21" s="14" t="s">
        <v>117</v>
      </c>
      <c r="B21" s="15">
        <v>13300</v>
      </c>
      <c r="C21" s="15">
        <v>44110</v>
      </c>
      <c r="D21" s="15">
        <v>44036</v>
      </c>
      <c r="E21" s="15">
        <v>200072726</v>
      </c>
      <c r="F21" s="15" t="s">
        <v>55</v>
      </c>
      <c r="G21" s="15" t="s">
        <v>118</v>
      </c>
      <c r="H21" s="15"/>
      <c r="I21" s="15">
        <v>12492</v>
      </c>
      <c r="J21" s="15">
        <v>1</v>
      </c>
      <c r="K21" s="15">
        <v>31</v>
      </c>
      <c r="L21" s="15">
        <v>148</v>
      </c>
      <c r="M21" s="15">
        <v>10</v>
      </c>
      <c r="N21" s="15" t="s">
        <v>60</v>
      </c>
      <c r="O21" s="15" t="s">
        <v>119</v>
      </c>
      <c r="P21" s="15">
        <v>1935</v>
      </c>
      <c r="Q21" s="16">
        <f>P21/I21</f>
        <v>0.15489913544668588</v>
      </c>
      <c r="R21" s="15">
        <v>75329</v>
      </c>
      <c r="S21" s="15">
        <v>5229</v>
      </c>
      <c r="T21" s="15">
        <v>8561</v>
      </c>
      <c r="U21" s="15">
        <v>297</v>
      </c>
      <c r="V21" s="15">
        <v>3747</v>
      </c>
      <c r="W21" s="15">
        <v>195</v>
      </c>
      <c r="X21" s="15">
        <v>18</v>
      </c>
      <c r="Y21" s="15">
        <v>9</v>
      </c>
      <c r="Z21" s="15">
        <v>75</v>
      </c>
      <c r="AA21" s="15">
        <f>R21+T21+V21+X21</f>
        <v>87655</v>
      </c>
      <c r="AB21" s="17">
        <f>AA21/I21</f>
        <v>7.0168908101184755</v>
      </c>
      <c r="AC21" s="18">
        <f>AA21/P21</f>
        <v>45.299741602067186</v>
      </c>
      <c r="AD21" s="15">
        <f>S21+U21+W21+Y21</f>
        <v>5730</v>
      </c>
      <c r="AE21" s="18">
        <f>AD21/I21*100</f>
        <v>45.869356388088377</v>
      </c>
      <c r="AF21" s="18">
        <f>AA21/AD21</f>
        <v>15.297556719022687</v>
      </c>
      <c r="AG21" s="18">
        <f>AF21/2</f>
        <v>7.6487783595113434</v>
      </c>
      <c r="AH21" s="15">
        <v>3829</v>
      </c>
      <c r="AI21" s="17">
        <f>AH21*100/I21</f>
        <v>30.651617034902337</v>
      </c>
      <c r="AJ21" s="15">
        <v>2362</v>
      </c>
      <c r="AK21" s="17">
        <f>AJ21*100/I21</f>
        <v>18.908101184758245</v>
      </c>
      <c r="AL21" s="15">
        <v>44335</v>
      </c>
      <c r="AM21" s="15">
        <v>77601</v>
      </c>
      <c r="AN21" s="17">
        <f>AM21/I21</f>
        <v>6.2120557156580212</v>
      </c>
      <c r="AO21" s="17">
        <f>AM21/AA21</f>
        <v>0.88530032513832635</v>
      </c>
      <c r="AP21" s="15">
        <v>336</v>
      </c>
      <c r="AQ21" s="15"/>
      <c r="AR21" s="15">
        <v>97</v>
      </c>
      <c r="AS21" s="15">
        <f>AP21+AQ21+AR21</f>
        <v>433</v>
      </c>
      <c r="AT21" s="15" t="s">
        <v>58</v>
      </c>
      <c r="AU21" s="15"/>
      <c r="AV21" s="15">
        <v>9615</v>
      </c>
      <c r="AW21" s="15">
        <v>44165</v>
      </c>
      <c r="AX21" s="20">
        <f>AW21/I21</f>
        <v>3.5354626961255202</v>
      </c>
      <c r="AY21" s="15">
        <v>11.42</v>
      </c>
      <c r="AZ21" s="21">
        <f>AY21*2000/I21</f>
        <v>1.8283701569004163</v>
      </c>
      <c r="BA21" s="15">
        <v>0</v>
      </c>
      <c r="BB21" s="22"/>
    </row>
    <row r="22" spans="1:54" x14ac:dyDescent="0.25">
      <c r="A22" s="14" t="s">
        <v>120</v>
      </c>
      <c r="B22" s="15">
        <v>13530</v>
      </c>
      <c r="C22" s="15">
        <v>44690</v>
      </c>
      <c r="D22" s="15">
        <v>44037</v>
      </c>
      <c r="E22" s="15">
        <v>200067635</v>
      </c>
      <c r="F22" s="15" t="s">
        <v>55</v>
      </c>
      <c r="G22" s="15" t="s">
        <v>63</v>
      </c>
      <c r="H22" s="15" t="s">
        <v>121</v>
      </c>
      <c r="I22" s="15">
        <v>3200</v>
      </c>
      <c r="J22" s="15">
        <v>1</v>
      </c>
      <c r="K22" s="15">
        <v>8</v>
      </c>
      <c r="L22" s="15">
        <v>25</v>
      </c>
      <c r="M22" s="15">
        <v>1</v>
      </c>
      <c r="N22" s="15" t="s">
        <v>58</v>
      </c>
      <c r="O22" s="15" t="s">
        <v>65</v>
      </c>
      <c r="P22" s="15">
        <v>140</v>
      </c>
      <c r="Q22" s="16">
        <f>P22/I22</f>
        <v>4.3749999999999997E-2</v>
      </c>
      <c r="R22" s="15">
        <v>4393</v>
      </c>
      <c r="S22" s="15">
        <v>239</v>
      </c>
      <c r="T22" s="15">
        <v>0</v>
      </c>
      <c r="U22" s="15">
        <v>0</v>
      </c>
      <c r="V22" s="15">
        <v>0</v>
      </c>
      <c r="W22" s="15">
        <v>0</v>
      </c>
      <c r="X22" s="15">
        <v>0</v>
      </c>
      <c r="Y22" s="15">
        <v>0</v>
      </c>
      <c r="Z22" s="15">
        <v>4</v>
      </c>
      <c r="AA22" s="15">
        <f>R22+T22+V22+X22</f>
        <v>4393</v>
      </c>
      <c r="AB22" s="17">
        <f>AA22/I22</f>
        <v>1.3728125</v>
      </c>
      <c r="AC22" s="18">
        <f>AA22/P22</f>
        <v>31.37857142857143</v>
      </c>
      <c r="AD22" s="15">
        <f>S22+U22+W22+Y22</f>
        <v>239</v>
      </c>
      <c r="AE22" s="18">
        <f>AD22/I22*100</f>
        <v>7.46875</v>
      </c>
      <c r="AF22" s="18">
        <f>AA22/AD22</f>
        <v>18.380753138075313</v>
      </c>
      <c r="AG22" s="18">
        <f>AF22/2</f>
        <v>9.1903765690376567</v>
      </c>
      <c r="AH22" s="15"/>
      <c r="AI22" s="17">
        <f>AH22*100/I22</f>
        <v>0</v>
      </c>
      <c r="AJ22" s="15">
        <v>413</v>
      </c>
      <c r="AK22" s="17">
        <f>AJ22*100/I22</f>
        <v>12.90625</v>
      </c>
      <c r="AL22" s="15"/>
      <c r="AM22" s="15">
        <v>6358</v>
      </c>
      <c r="AN22" s="17">
        <f>AM22/I22</f>
        <v>1.9868749999999999</v>
      </c>
      <c r="AO22" s="17">
        <f>AM22/AA22</f>
        <v>1.4473025267470976</v>
      </c>
      <c r="AP22" s="15"/>
      <c r="AQ22" s="15"/>
      <c r="AR22" s="15"/>
      <c r="AS22" s="15">
        <f>AP22+AQ22+AR22</f>
        <v>0</v>
      </c>
      <c r="AT22" s="15" t="s">
        <v>60</v>
      </c>
      <c r="AU22" s="15"/>
      <c r="AV22" s="15">
        <v>450</v>
      </c>
      <c r="AW22" s="15">
        <v>3300</v>
      </c>
      <c r="AX22" s="20">
        <f>AW22/I22</f>
        <v>1.03125</v>
      </c>
      <c r="AY22" s="15">
        <v>0.3</v>
      </c>
      <c r="AZ22" s="21">
        <f>AY22*2000/I22</f>
        <v>0.1875</v>
      </c>
      <c r="BA22" s="15">
        <v>22</v>
      </c>
      <c r="BB22" s="22" t="s">
        <v>58</v>
      </c>
    </row>
    <row r="23" spans="1:54" x14ac:dyDescent="0.25">
      <c r="A23" s="14" t="s">
        <v>122</v>
      </c>
      <c r="B23" s="15">
        <v>13972</v>
      </c>
      <c r="C23" s="15">
        <v>44320</v>
      </c>
      <c r="D23" s="15">
        <v>44005</v>
      </c>
      <c r="E23" s="15">
        <v>200067346</v>
      </c>
      <c r="F23" s="15" t="s">
        <v>55</v>
      </c>
      <c r="G23" s="15" t="s">
        <v>123</v>
      </c>
      <c r="H23" s="15" t="s">
        <v>124</v>
      </c>
      <c r="I23" s="23">
        <v>0</v>
      </c>
      <c r="J23" s="15">
        <v>1</v>
      </c>
      <c r="K23" s="15">
        <v>8.5</v>
      </c>
      <c r="L23" s="15">
        <v>10</v>
      </c>
      <c r="M23" s="15">
        <v>1</v>
      </c>
      <c r="N23" s="15" t="s">
        <v>60</v>
      </c>
      <c r="O23" s="15"/>
      <c r="P23" s="15">
        <v>100</v>
      </c>
      <c r="Q23" s="16" t="e">
        <f>P23/I23</f>
        <v>#DIV/0!</v>
      </c>
      <c r="R23" s="15">
        <v>3072</v>
      </c>
      <c r="S23" s="15">
        <v>332</v>
      </c>
      <c r="T23" s="15">
        <v>0</v>
      </c>
      <c r="U23" s="15">
        <v>0</v>
      </c>
      <c r="V23" s="15">
        <v>0</v>
      </c>
      <c r="W23" s="15">
        <v>0</v>
      </c>
      <c r="X23" s="15">
        <v>0</v>
      </c>
      <c r="Y23" s="15">
        <v>0</v>
      </c>
      <c r="Z23" s="15">
        <v>0</v>
      </c>
      <c r="AA23" s="15">
        <f>R23+T23+V23+X23</f>
        <v>3072</v>
      </c>
      <c r="AB23" s="17" t="e">
        <f>AA23/I23</f>
        <v>#DIV/0!</v>
      </c>
      <c r="AC23" s="18">
        <f>AA23/P23</f>
        <v>30.72</v>
      </c>
      <c r="AD23" s="15">
        <f>S23+U23+W23+Y23</f>
        <v>332</v>
      </c>
      <c r="AE23" s="18" t="e">
        <f>AD23/I23*100</f>
        <v>#DIV/0!</v>
      </c>
      <c r="AF23" s="18">
        <f>AA23/AD23</f>
        <v>9.2530120481927707</v>
      </c>
      <c r="AG23" s="18">
        <f>AF23/2</f>
        <v>4.6265060240963853</v>
      </c>
      <c r="AH23" s="15"/>
      <c r="AI23" s="17" t="e">
        <f>AH23*100/I23</f>
        <v>#DIV/0!</v>
      </c>
      <c r="AJ23" s="15">
        <v>300</v>
      </c>
      <c r="AK23" s="17" t="e">
        <f>AJ23*100/I23</f>
        <v>#DIV/0!</v>
      </c>
      <c r="AL23" s="15"/>
      <c r="AM23" s="15">
        <v>3280</v>
      </c>
      <c r="AN23" s="17" t="e">
        <f>AM23/I23</f>
        <v>#DIV/0!</v>
      </c>
      <c r="AO23" s="17">
        <f>AM23/AA23</f>
        <v>1.0677083333333333</v>
      </c>
      <c r="AP23" s="15">
        <v>463</v>
      </c>
      <c r="AQ23" s="15">
        <v>1</v>
      </c>
      <c r="AR23" s="15">
        <v>0</v>
      </c>
      <c r="AS23" s="15">
        <f>AP23+AQ23+AR23</f>
        <v>464</v>
      </c>
      <c r="AT23" s="15"/>
      <c r="AU23" s="15"/>
      <c r="AV23" s="15"/>
      <c r="AW23" s="15">
        <v>4315</v>
      </c>
      <c r="AX23" s="20" t="e">
        <f>AW23/I23</f>
        <v>#DIV/0!</v>
      </c>
      <c r="AY23" s="15">
        <v>0</v>
      </c>
      <c r="AZ23" s="21" t="e">
        <f>AY23*2000/I23</f>
        <v>#DIV/0!</v>
      </c>
      <c r="BA23" s="15">
        <v>16</v>
      </c>
      <c r="BB23" s="22" t="s">
        <v>58</v>
      </c>
    </row>
    <row r="24" spans="1:54" x14ac:dyDescent="0.25">
      <c r="A24" s="14" t="s">
        <v>125</v>
      </c>
      <c r="B24" s="15">
        <v>14128</v>
      </c>
      <c r="C24" s="15">
        <v>44680</v>
      </c>
      <c r="D24" s="15">
        <v>44005</v>
      </c>
      <c r="E24" s="15">
        <v>200067346</v>
      </c>
      <c r="F24" s="15" t="s">
        <v>55</v>
      </c>
      <c r="G24" s="15" t="s">
        <v>123</v>
      </c>
      <c r="H24" s="15" t="s">
        <v>126</v>
      </c>
      <c r="I24" s="23">
        <v>6868</v>
      </c>
      <c r="J24" s="15">
        <v>1</v>
      </c>
      <c r="K24" s="15">
        <v>8</v>
      </c>
      <c r="L24" s="15">
        <v>20</v>
      </c>
      <c r="M24" s="15">
        <v>1</v>
      </c>
      <c r="N24" s="15" t="s">
        <v>60</v>
      </c>
      <c r="O24" s="15"/>
      <c r="P24" s="15">
        <v>120</v>
      </c>
      <c r="Q24" s="16">
        <f>P24/I24</f>
        <v>1.7472335468841003E-2</v>
      </c>
      <c r="R24" s="15">
        <v>4921</v>
      </c>
      <c r="S24" s="15">
        <v>372</v>
      </c>
      <c r="T24" s="15">
        <v>1</v>
      </c>
      <c r="U24" s="15">
        <v>0</v>
      </c>
      <c r="V24" s="15">
        <v>520</v>
      </c>
      <c r="W24" s="15">
        <v>31</v>
      </c>
      <c r="X24" s="15">
        <v>0</v>
      </c>
      <c r="Y24" s="15">
        <v>0</v>
      </c>
      <c r="Z24" s="15">
        <v>0</v>
      </c>
      <c r="AA24" s="15">
        <f>R24+T24+V24+X24</f>
        <v>5442</v>
      </c>
      <c r="AB24" s="17">
        <f>AA24/I24</f>
        <v>0.79237041351193938</v>
      </c>
      <c r="AC24" s="18">
        <f>AA24/P24</f>
        <v>45.35</v>
      </c>
      <c r="AD24" s="15">
        <f>S24+U24+W24+Y24</f>
        <v>403</v>
      </c>
      <c r="AE24" s="18">
        <f>AD24/I24*100</f>
        <v>5.8677926616191032</v>
      </c>
      <c r="AF24" s="18">
        <f>AA24/AD24</f>
        <v>13.503722084367245</v>
      </c>
      <c r="AG24" s="18">
        <f>AF24/2</f>
        <v>6.7518610421836227</v>
      </c>
      <c r="AH24" s="15"/>
      <c r="AI24" s="17">
        <f>AH24*100/I24</f>
        <v>0</v>
      </c>
      <c r="AJ24" s="15">
        <v>349</v>
      </c>
      <c r="AK24" s="17">
        <f>AJ24*100/I24</f>
        <v>5.0815375655212582</v>
      </c>
      <c r="AL24" s="15"/>
      <c r="AM24" s="15">
        <v>4104</v>
      </c>
      <c r="AN24" s="17">
        <f>AM24/I24</f>
        <v>0.59755387303436225</v>
      </c>
      <c r="AO24" s="17">
        <f>AM24/AA24</f>
        <v>0.75413450937155457</v>
      </c>
      <c r="AP24" s="15">
        <v>418</v>
      </c>
      <c r="AQ24" s="15">
        <v>6</v>
      </c>
      <c r="AR24" s="15">
        <v>13</v>
      </c>
      <c r="AS24" s="15">
        <f>AP24+AQ24+AR24</f>
        <v>437</v>
      </c>
      <c r="AT24" s="15"/>
      <c r="AU24" s="15"/>
      <c r="AV24" s="15"/>
      <c r="AW24" s="15">
        <v>5931</v>
      </c>
      <c r="AX24" s="20">
        <f>AW24/I24</f>
        <v>0.86357018054746648</v>
      </c>
      <c r="AY24" s="15">
        <v>0</v>
      </c>
      <c r="AZ24" s="21">
        <f>AY24*2000/I24</f>
        <v>0</v>
      </c>
      <c r="BA24" s="15">
        <v>20</v>
      </c>
      <c r="BB24" s="22" t="s">
        <v>58</v>
      </c>
    </row>
    <row r="25" spans="1:54" x14ac:dyDescent="0.25">
      <c r="A25" s="14" t="s">
        <v>127</v>
      </c>
      <c r="B25" s="15">
        <v>13974</v>
      </c>
      <c r="C25" s="15">
        <v>44320</v>
      </c>
      <c r="D25" s="15">
        <v>44005</v>
      </c>
      <c r="E25" s="15">
        <v>200067346</v>
      </c>
      <c r="F25" s="15" t="s">
        <v>55</v>
      </c>
      <c r="G25" s="15" t="s">
        <v>123</v>
      </c>
      <c r="H25" s="15" t="s">
        <v>126</v>
      </c>
      <c r="I25" s="23">
        <v>0</v>
      </c>
      <c r="J25" s="15">
        <v>1</v>
      </c>
      <c r="K25" s="15">
        <v>3.3</v>
      </c>
      <c r="L25" s="15">
        <v>4</v>
      </c>
      <c r="M25" s="15">
        <v>1</v>
      </c>
      <c r="N25" s="15" t="s">
        <v>58</v>
      </c>
      <c r="O25" s="15"/>
      <c r="P25" s="15">
        <v>35</v>
      </c>
      <c r="Q25" s="16" t="e">
        <f>P25/I25</f>
        <v>#DIV/0!</v>
      </c>
      <c r="R25" s="15">
        <v>775</v>
      </c>
      <c r="S25" s="15">
        <v>98</v>
      </c>
      <c r="T25" s="15">
        <v>1</v>
      </c>
      <c r="U25" s="15">
        <v>0</v>
      </c>
      <c r="V25" s="15">
        <v>0</v>
      </c>
      <c r="W25" s="15">
        <v>0</v>
      </c>
      <c r="X25" s="15">
        <v>0</v>
      </c>
      <c r="Y25" s="15">
        <v>0</v>
      </c>
      <c r="Z25" s="15">
        <v>0</v>
      </c>
      <c r="AA25" s="15">
        <f>R25+T25+V25+X25</f>
        <v>776</v>
      </c>
      <c r="AB25" s="17" t="e">
        <f>AA25/I25</f>
        <v>#DIV/0!</v>
      </c>
      <c r="AC25" s="18">
        <f>AA25/P25</f>
        <v>22.171428571428571</v>
      </c>
      <c r="AD25" s="15">
        <f>S25+U25+W25+Y25</f>
        <v>98</v>
      </c>
      <c r="AE25" s="18" t="e">
        <f>AD25/I25*100</f>
        <v>#DIV/0!</v>
      </c>
      <c r="AF25" s="18">
        <f>AA25/AD25</f>
        <v>7.9183673469387754</v>
      </c>
      <c r="AG25" s="18">
        <f>AF25/2</f>
        <v>3.9591836734693877</v>
      </c>
      <c r="AH25" s="15"/>
      <c r="AI25" s="17" t="e">
        <f>AH25*100/I25</f>
        <v>#DIV/0!</v>
      </c>
      <c r="AJ25" s="15">
        <v>49</v>
      </c>
      <c r="AK25" s="17" t="e">
        <f>AJ25*100/I25</f>
        <v>#DIV/0!</v>
      </c>
      <c r="AL25" s="15"/>
      <c r="AM25" s="15">
        <v>604</v>
      </c>
      <c r="AN25" s="17" t="e">
        <f>AM25/I25</f>
        <v>#DIV/0!</v>
      </c>
      <c r="AO25" s="17">
        <f>AM25/AA25</f>
        <v>0.77835051546391754</v>
      </c>
      <c r="AP25" s="15">
        <v>270</v>
      </c>
      <c r="AQ25" s="15">
        <v>0</v>
      </c>
      <c r="AR25" s="15">
        <v>0</v>
      </c>
      <c r="AS25" s="15">
        <f>AP25+AQ25+AR25</f>
        <v>270</v>
      </c>
      <c r="AT25" s="15"/>
      <c r="AU25" s="15"/>
      <c r="AV25" s="15"/>
      <c r="AW25" s="15">
        <v>1009</v>
      </c>
      <c r="AX25" s="20" t="e">
        <f>AW25/I25</f>
        <v>#DIV/0!</v>
      </c>
      <c r="AY25" s="15">
        <v>0</v>
      </c>
      <c r="AZ25" s="21" t="e">
        <f>AY25*2000/I25</f>
        <v>#DIV/0!</v>
      </c>
      <c r="BA25" s="15">
        <v>3</v>
      </c>
      <c r="BB25" s="22" t="s">
        <v>58</v>
      </c>
    </row>
    <row r="26" spans="1:54" x14ac:dyDescent="0.25">
      <c r="A26" s="14" t="s">
        <v>128</v>
      </c>
      <c r="B26" s="15">
        <v>1858</v>
      </c>
      <c r="C26" s="15">
        <v>44320</v>
      </c>
      <c r="D26" s="15">
        <v>44038</v>
      </c>
      <c r="E26" s="15">
        <v>200067346</v>
      </c>
      <c r="F26" s="15" t="s">
        <v>55</v>
      </c>
      <c r="G26" s="15" t="s">
        <v>123</v>
      </c>
      <c r="H26" s="15"/>
      <c r="I26" s="15">
        <v>2922</v>
      </c>
      <c r="J26" s="15">
        <v>1</v>
      </c>
      <c r="K26" s="15">
        <v>13</v>
      </c>
      <c r="L26" s="15">
        <v>10</v>
      </c>
      <c r="M26" s="15">
        <v>1</v>
      </c>
      <c r="N26" s="15" t="s">
        <v>60</v>
      </c>
      <c r="O26" s="15" t="s">
        <v>129</v>
      </c>
      <c r="P26" s="15">
        <v>156</v>
      </c>
      <c r="Q26" s="16">
        <f>P26/I26</f>
        <v>5.3388090349075976E-2</v>
      </c>
      <c r="R26" s="15">
        <v>8589</v>
      </c>
      <c r="S26" s="15">
        <v>504</v>
      </c>
      <c r="T26" s="15">
        <v>109</v>
      </c>
      <c r="U26" s="15">
        <v>3</v>
      </c>
      <c r="V26" s="15">
        <v>690</v>
      </c>
      <c r="W26" s="15">
        <v>45</v>
      </c>
      <c r="X26" s="15">
        <v>0</v>
      </c>
      <c r="Y26" s="15">
        <v>0</v>
      </c>
      <c r="Z26" s="15">
        <v>22</v>
      </c>
      <c r="AA26" s="15">
        <f>R26+T26+V26+X26</f>
        <v>9388</v>
      </c>
      <c r="AB26" s="17">
        <f>AA26/I26</f>
        <v>3.2128678986995207</v>
      </c>
      <c r="AC26" s="18">
        <f>AA26/P26</f>
        <v>60.179487179487182</v>
      </c>
      <c r="AD26" s="15">
        <f>S26+U26+W26+Y26</f>
        <v>552</v>
      </c>
      <c r="AE26" s="18">
        <f>AD26/I26*100</f>
        <v>18.891170431211499</v>
      </c>
      <c r="AF26" s="18">
        <f>AA26/AD26</f>
        <v>17.007246376811594</v>
      </c>
      <c r="AG26" s="18">
        <f>AF26/2</f>
        <v>8.5036231884057969</v>
      </c>
      <c r="AH26" s="15"/>
      <c r="AI26" s="17">
        <f>AH26*100/I26</f>
        <v>0</v>
      </c>
      <c r="AJ26" s="15">
        <v>545</v>
      </c>
      <c r="AK26" s="17">
        <f>AJ26*100/I26</f>
        <v>18.651608487337441</v>
      </c>
      <c r="AL26" s="15">
        <v>3345</v>
      </c>
      <c r="AM26" s="15">
        <v>10744</v>
      </c>
      <c r="AN26" s="17">
        <f>AM26/I26</f>
        <v>3.676933607118412</v>
      </c>
      <c r="AO26" s="17">
        <f>AM26/AA26</f>
        <v>1.1444397102684278</v>
      </c>
      <c r="AP26" s="15">
        <v>890</v>
      </c>
      <c r="AQ26" s="15"/>
      <c r="AR26" s="15"/>
      <c r="AS26" s="15">
        <f>AP26+AQ26+AR26</f>
        <v>890</v>
      </c>
      <c r="AT26" s="15" t="s">
        <v>60</v>
      </c>
      <c r="AU26" s="15" t="s">
        <v>61</v>
      </c>
      <c r="AV26" s="15">
        <v>1321</v>
      </c>
      <c r="AW26" s="15">
        <v>10388</v>
      </c>
      <c r="AX26" s="20">
        <f>AW26/I26</f>
        <v>3.5550992470910336</v>
      </c>
      <c r="AY26" s="15">
        <v>0.8</v>
      </c>
      <c r="AZ26" s="21">
        <f>AY26*2000/I26</f>
        <v>0.54757015742642023</v>
      </c>
      <c r="BA26" s="15">
        <v>24</v>
      </c>
      <c r="BB26" s="22"/>
    </row>
    <row r="27" spans="1:54" x14ac:dyDescent="0.25">
      <c r="A27" s="14" t="s">
        <v>130</v>
      </c>
      <c r="B27" s="15">
        <v>14057</v>
      </c>
      <c r="C27" s="15">
        <v>44640</v>
      </c>
      <c r="D27" s="15">
        <v>44039</v>
      </c>
      <c r="E27" s="15">
        <v>200067346</v>
      </c>
      <c r="F27" s="15" t="s">
        <v>55</v>
      </c>
      <c r="G27" s="15" t="s">
        <v>123</v>
      </c>
      <c r="H27" s="15"/>
      <c r="I27" s="15">
        <v>1075</v>
      </c>
      <c r="J27" s="15">
        <v>1</v>
      </c>
      <c r="K27" s="15">
        <v>2</v>
      </c>
      <c r="L27" s="15">
        <v>4</v>
      </c>
      <c r="M27" s="15">
        <v>0</v>
      </c>
      <c r="N27" s="15" t="s">
        <v>58</v>
      </c>
      <c r="O27" s="15" t="s">
        <v>131</v>
      </c>
      <c r="P27" s="15"/>
      <c r="Q27" s="16">
        <f>P27/I27</f>
        <v>0</v>
      </c>
      <c r="R27" s="15"/>
      <c r="S27" s="15"/>
      <c r="T27" s="15">
        <v>0</v>
      </c>
      <c r="U27" s="15">
        <v>0</v>
      </c>
      <c r="V27" s="15">
        <v>0</v>
      </c>
      <c r="W27" s="15">
        <v>0</v>
      </c>
      <c r="X27" s="15">
        <v>0</v>
      </c>
      <c r="Y27" s="15">
        <v>0</v>
      </c>
      <c r="Z27" s="15">
        <v>0</v>
      </c>
      <c r="AA27" s="15">
        <f>R27+T27+V27+X27</f>
        <v>0</v>
      </c>
      <c r="AB27" s="17">
        <f>AA27/I27</f>
        <v>0</v>
      </c>
      <c r="AC27" s="18" t="e">
        <f>AA27/P27</f>
        <v>#DIV/0!</v>
      </c>
      <c r="AD27" s="15">
        <f>S27+U27+W27+Y27</f>
        <v>0</v>
      </c>
      <c r="AE27" s="18">
        <f>AD27/I27*100</f>
        <v>0</v>
      </c>
      <c r="AF27" s="18" t="e">
        <f>AA27/AD27</f>
        <v>#DIV/0!</v>
      </c>
      <c r="AG27" s="18" t="e">
        <f>AF27/2</f>
        <v>#DIV/0!</v>
      </c>
      <c r="AH27" s="15"/>
      <c r="AI27" s="17">
        <f>AH27*100/I27</f>
        <v>0</v>
      </c>
      <c r="AJ27" s="15"/>
      <c r="AK27" s="17">
        <f>AJ27*100/I27</f>
        <v>0</v>
      </c>
      <c r="AL27" s="15"/>
      <c r="AM27" s="15">
        <v>0</v>
      </c>
      <c r="AN27" s="17">
        <f>AM27/I27</f>
        <v>0</v>
      </c>
      <c r="AO27" s="17" t="e">
        <f>AM27/AA27</f>
        <v>#DIV/0!</v>
      </c>
      <c r="AP27" s="15"/>
      <c r="AQ27" s="15">
        <v>0</v>
      </c>
      <c r="AR27" s="15">
        <v>0</v>
      </c>
      <c r="AS27" s="15">
        <f>AP27+AQ27+AR27</f>
        <v>0</v>
      </c>
      <c r="AT27" s="15" t="s">
        <v>58</v>
      </c>
      <c r="AU27" s="15"/>
      <c r="AV27" s="15">
        <v>0</v>
      </c>
      <c r="AW27" s="15">
        <v>800</v>
      </c>
      <c r="AX27" s="20">
        <f>AW27/I27</f>
        <v>0.7441860465116279</v>
      </c>
      <c r="AY27" s="15">
        <v>0</v>
      </c>
      <c r="AZ27" s="21">
        <f>AY27*2000/I27</f>
        <v>0</v>
      </c>
      <c r="BA27" s="15">
        <v>10</v>
      </c>
      <c r="BB27" s="22" t="s">
        <v>60</v>
      </c>
    </row>
    <row r="28" spans="1:54" x14ac:dyDescent="0.25">
      <c r="A28" s="14" t="s">
        <v>132</v>
      </c>
      <c r="B28" s="15">
        <v>13533</v>
      </c>
      <c r="C28" s="15">
        <v>44190</v>
      </c>
      <c r="D28" s="15">
        <v>44043</v>
      </c>
      <c r="E28" s="15">
        <v>200067635</v>
      </c>
      <c r="F28" s="15" t="s">
        <v>55</v>
      </c>
      <c r="G28" s="15" t="s">
        <v>63</v>
      </c>
      <c r="H28" s="15" t="s">
        <v>133</v>
      </c>
      <c r="I28" s="15">
        <v>7421</v>
      </c>
      <c r="J28" s="15">
        <v>1</v>
      </c>
      <c r="K28" s="15">
        <v>17</v>
      </c>
      <c r="L28" s="15">
        <v>40</v>
      </c>
      <c r="M28" s="15">
        <v>3</v>
      </c>
      <c r="N28" s="15" t="s">
        <v>58</v>
      </c>
      <c r="O28" s="15" t="s">
        <v>134</v>
      </c>
      <c r="P28" s="15">
        <v>900</v>
      </c>
      <c r="Q28" s="16">
        <f>P28/I28</f>
        <v>0.12127745586848133</v>
      </c>
      <c r="R28" s="15">
        <v>17896</v>
      </c>
      <c r="S28" s="15">
        <v>1280</v>
      </c>
      <c r="T28" s="15">
        <v>2718</v>
      </c>
      <c r="U28" s="15">
        <v>274</v>
      </c>
      <c r="V28" s="15">
        <v>2203</v>
      </c>
      <c r="W28" s="15">
        <v>165</v>
      </c>
      <c r="X28" s="15">
        <v>0</v>
      </c>
      <c r="Y28" s="15">
        <v>0</v>
      </c>
      <c r="Z28" s="15">
        <v>48</v>
      </c>
      <c r="AA28" s="15">
        <f>R28+T28+V28+X28</f>
        <v>22817</v>
      </c>
      <c r="AB28" s="17">
        <f>AA28/I28</f>
        <v>3.0746530117234876</v>
      </c>
      <c r="AC28" s="18">
        <f>AA28/P28</f>
        <v>25.352222222222224</v>
      </c>
      <c r="AD28" s="15">
        <f>S28+U28+W28+Y28</f>
        <v>1719</v>
      </c>
      <c r="AE28" s="18">
        <f>AD28/I28*100</f>
        <v>23.163994070879934</v>
      </c>
      <c r="AF28" s="18">
        <f>AA28/AD28</f>
        <v>13.273414776032578</v>
      </c>
      <c r="AG28" s="18">
        <f>AF28/2</f>
        <v>6.6367073880162888</v>
      </c>
      <c r="AH28" s="15">
        <v>3181</v>
      </c>
      <c r="AI28" s="17">
        <f>AH28*100/I28</f>
        <v>42.864843013071017</v>
      </c>
      <c r="AJ28" s="15">
        <v>2214</v>
      </c>
      <c r="AK28" s="17">
        <f>AJ28*100/I28</f>
        <v>29.834254143646408</v>
      </c>
      <c r="AL28" s="15">
        <v>11807</v>
      </c>
      <c r="AM28" s="15">
        <v>54228</v>
      </c>
      <c r="AN28" s="17">
        <f>AM28/I28</f>
        <v>7.3073709742622288</v>
      </c>
      <c r="AO28" s="17">
        <f>AM28/AA28</f>
        <v>2.3766489897883156</v>
      </c>
      <c r="AP28" s="15">
        <v>2930</v>
      </c>
      <c r="AQ28" s="15"/>
      <c r="AR28" s="15">
        <v>708</v>
      </c>
      <c r="AS28" s="15">
        <f>AP28+AQ28+AR28</f>
        <v>3638</v>
      </c>
      <c r="AT28" s="15" t="s">
        <v>58</v>
      </c>
      <c r="AU28" s="15"/>
      <c r="AV28" s="15">
        <v>3342</v>
      </c>
      <c r="AW28" s="15">
        <v>23996</v>
      </c>
      <c r="AX28" s="20">
        <f>AW28/I28</f>
        <v>3.2335264789111982</v>
      </c>
      <c r="AY28" s="15">
        <v>3.2</v>
      </c>
      <c r="AZ28" s="21">
        <f>AY28*2000/I28</f>
        <v>0.86241746395364505</v>
      </c>
      <c r="BA28" s="15">
        <v>31</v>
      </c>
      <c r="BB28" s="22"/>
    </row>
    <row r="29" spans="1:54" x14ac:dyDescent="0.25">
      <c r="A29" s="14" t="s">
        <v>135</v>
      </c>
      <c r="B29" s="15">
        <v>13535</v>
      </c>
      <c r="C29" s="15">
        <v>44290</v>
      </c>
      <c r="D29" s="15">
        <v>44044</v>
      </c>
      <c r="E29" s="15">
        <v>243500741</v>
      </c>
      <c r="F29" s="15" t="s">
        <v>55</v>
      </c>
      <c r="G29" s="15" t="s">
        <v>70</v>
      </c>
      <c r="H29" s="15" t="s">
        <v>71</v>
      </c>
      <c r="I29" s="15">
        <v>1134</v>
      </c>
      <c r="J29" s="15">
        <v>1</v>
      </c>
      <c r="K29" s="15">
        <v>6</v>
      </c>
      <c r="L29" s="15">
        <v>20</v>
      </c>
      <c r="M29" s="15">
        <v>1</v>
      </c>
      <c r="N29" s="15" t="s">
        <v>58</v>
      </c>
      <c r="O29" s="15" t="s">
        <v>136</v>
      </c>
      <c r="P29" s="15">
        <v>100</v>
      </c>
      <c r="Q29" s="16">
        <f>P29/I29</f>
        <v>8.8183421516754845E-2</v>
      </c>
      <c r="R29" s="15">
        <v>1626</v>
      </c>
      <c r="S29" s="15">
        <v>141</v>
      </c>
      <c r="T29" s="15">
        <v>0</v>
      </c>
      <c r="U29" s="15">
        <v>0</v>
      </c>
      <c r="V29" s="15">
        <v>0</v>
      </c>
      <c r="W29" s="15">
        <v>0</v>
      </c>
      <c r="X29" s="15">
        <v>0</v>
      </c>
      <c r="Y29" s="15">
        <v>0</v>
      </c>
      <c r="Z29" s="15">
        <v>0</v>
      </c>
      <c r="AA29" s="15">
        <f>R29+T29+V29+X29</f>
        <v>1626</v>
      </c>
      <c r="AB29" s="17">
        <f>AA29/I29</f>
        <v>1.4338624338624339</v>
      </c>
      <c r="AC29" s="18">
        <f>AA29/P29</f>
        <v>16.260000000000002</v>
      </c>
      <c r="AD29" s="15">
        <f>S29+U29+W29+Y29</f>
        <v>141</v>
      </c>
      <c r="AE29" s="18">
        <f>AD29/I29*100</f>
        <v>12.433862433862434</v>
      </c>
      <c r="AF29" s="18">
        <f>AA29/AD29</f>
        <v>11.531914893617021</v>
      </c>
      <c r="AG29" s="18">
        <f>AF29/2</f>
        <v>5.7659574468085104</v>
      </c>
      <c r="AH29" s="15"/>
      <c r="AI29" s="17">
        <f>AH29*100/I29</f>
        <v>0</v>
      </c>
      <c r="AJ29" s="15">
        <v>98</v>
      </c>
      <c r="AK29" s="17">
        <f>AJ29*100/I29</f>
        <v>8.6419753086419746</v>
      </c>
      <c r="AL29" s="15">
        <v>450</v>
      </c>
      <c r="AM29" s="15">
        <v>2313</v>
      </c>
      <c r="AN29" s="17">
        <f>AM29/I29</f>
        <v>2.0396825396825395</v>
      </c>
      <c r="AO29" s="17">
        <f>AM29/AA29</f>
        <v>1.4225092250922509</v>
      </c>
      <c r="AP29" s="15">
        <v>799</v>
      </c>
      <c r="AQ29" s="15">
        <v>7</v>
      </c>
      <c r="AR29" s="15">
        <v>0</v>
      </c>
      <c r="AS29" s="15">
        <f>AP29+AQ29+AR29</f>
        <v>806</v>
      </c>
      <c r="AT29" s="15" t="s">
        <v>60</v>
      </c>
      <c r="AU29" s="15"/>
      <c r="AV29" s="15">
        <v>0</v>
      </c>
      <c r="AW29" s="15">
        <v>980</v>
      </c>
      <c r="AX29" s="20">
        <f>AW29/I29</f>
        <v>0.86419753086419748</v>
      </c>
      <c r="AY29" s="15">
        <v>0</v>
      </c>
      <c r="AZ29" s="21">
        <f>AY29*2000/I29</f>
        <v>0</v>
      </c>
      <c r="BA29" s="15">
        <v>17</v>
      </c>
      <c r="BB29" s="22" t="s">
        <v>58</v>
      </c>
    </row>
    <row r="30" spans="1:54" x14ac:dyDescent="0.25">
      <c r="A30" s="14" t="s">
        <v>137</v>
      </c>
      <c r="B30" s="15">
        <v>13537</v>
      </c>
      <c r="C30" s="15">
        <v>44650</v>
      </c>
      <c r="D30" s="15">
        <v>44156</v>
      </c>
      <c r="E30" s="15">
        <v>200071546</v>
      </c>
      <c r="F30" s="15" t="s">
        <v>55</v>
      </c>
      <c r="G30" s="15" t="s">
        <v>138</v>
      </c>
      <c r="H30" s="15" t="s">
        <v>139</v>
      </c>
      <c r="I30" s="15">
        <v>2966</v>
      </c>
      <c r="J30" s="15">
        <v>1</v>
      </c>
      <c r="K30" s="15">
        <v>6</v>
      </c>
      <c r="L30" s="15">
        <v>16</v>
      </c>
      <c r="M30" s="15">
        <v>1</v>
      </c>
      <c r="N30" s="15" t="s">
        <v>58</v>
      </c>
      <c r="O30" s="15" t="s">
        <v>140</v>
      </c>
      <c r="P30" s="15">
        <v>120</v>
      </c>
      <c r="Q30" s="16">
        <f>P30/I30</f>
        <v>4.0458530006743092E-2</v>
      </c>
      <c r="R30" s="15">
        <v>5276</v>
      </c>
      <c r="S30" s="15">
        <v>228</v>
      </c>
      <c r="T30" s="15">
        <v>0</v>
      </c>
      <c r="U30" s="15">
        <v>0</v>
      </c>
      <c r="V30" s="15">
        <v>0</v>
      </c>
      <c r="W30" s="15">
        <v>0</v>
      </c>
      <c r="X30" s="15">
        <v>0</v>
      </c>
      <c r="Y30" s="15">
        <v>0</v>
      </c>
      <c r="Z30" s="15">
        <v>36</v>
      </c>
      <c r="AA30" s="15">
        <f>R30+T30+V30+X30</f>
        <v>5276</v>
      </c>
      <c r="AB30" s="17">
        <f>AA30/I30</f>
        <v>1.7788267026298044</v>
      </c>
      <c r="AC30" s="18">
        <f>AA30/P30</f>
        <v>43.966666666666669</v>
      </c>
      <c r="AD30" s="15">
        <f>S30+U30+W30+Y30</f>
        <v>228</v>
      </c>
      <c r="AE30" s="18">
        <f>AD30/I30*100</f>
        <v>7.6871207012811871</v>
      </c>
      <c r="AF30" s="18">
        <f>AA30/AD30</f>
        <v>23.140350877192983</v>
      </c>
      <c r="AG30" s="18">
        <f>AF30/2</f>
        <v>11.570175438596491</v>
      </c>
      <c r="AH30" s="15"/>
      <c r="AI30" s="17">
        <f>AH30*100/I30</f>
        <v>0</v>
      </c>
      <c r="AJ30" s="15">
        <v>496</v>
      </c>
      <c r="AK30" s="17">
        <f>AJ30*100/I30</f>
        <v>16.722859069453811</v>
      </c>
      <c r="AL30" s="15"/>
      <c r="AM30" s="15">
        <v>9108</v>
      </c>
      <c r="AN30" s="17">
        <f>AM30/I30</f>
        <v>3.0708024275118002</v>
      </c>
      <c r="AO30" s="17">
        <f>AM30/AA30</f>
        <v>1.7263078089461714</v>
      </c>
      <c r="AP30" s="15">
        <v>1999</v>
      </c>
      <c r="AQ30" s="15">
        <v>21</v>
      </c>
      <c r="AR30" s="15">
        <v>0</v>
      </c>
      <c r="AS30" s="15">
        <f>AP30+AQ30+AR30</f>
        <v>2020</v>
      </c>
      <c r="AT30" s="15" t="s">
        <v>60</v>
      </c>
      <c r="AU30" s="15"/>
      <c r="AV30" s="15">
        <v>0</v>
      </c>
      <c r="AW30" s="15">
        <v>2923</v>
      </c>
      <c r="AX30" s="20">
        <f>AW30/I30</f>
        <v>0.98550236008091707</v>
      </c>
      <c r="AY30" s="15">
        <v>0</v>
      </c>
      <c r="AZ30" s="21">
        <f>AY30*2000/I30</f>
        <v>0</v>
      </c>
      <c r="BA30" s="15">
        <v>18</v>
      </c>
      <c r="BB30" s="22" t="s">
        <v>58</v>
      </c>
    </row>
    <row r="31" spans="1:54" x14ac:dyDescent="0.25">
      <c r="A31" s="14" t="s">
        <v>141</v>
      </c>
      <c r="B31" s="15">
        <v>10466</v>
      </c>
      <c r="C31" s="15">
        <v>44360</v>
      </c>
      <c r="D31" s="15">
        <v>44045</v>
      </c>
      <c r="E31" s="15">
        <v>200072734</v>
      </c>
      <c r="F31" s="15" t="s">
        <v>55</v>
      </c>
      <c r="G31" s="15" t="s">
        <v>94</v>
      </c>
      <c r="H31" s="15" t="s">
        <v>109</v>
      </c>
      <c r="I31" s="15">
        <v>3751</v>
      </c>
      <c r="J31" s="15">
        <v>1</v>
      </c>
      <c r="K31" s="15">
        <v>14</v>
      </c>
      <c r="L31" s="15">
        <v>30</v>
      </c>
      <c r="M31" s="15">
        <v>1</v>
      </c>
      <c r="N31" s="15" t="s">
        <v>58</v>
      </c>
      <c r="O31" s="15" t="s">
        <v>59</v>
      </c>
      <c r="P31" s="15">
        <v>350</v>
      </c>
      <c r="Q31" s="16">
        <f>P31/I31</f>
        <v>9.3308451079712071E-2</v>
      </c>
      <c r="R31" s="15">
        <v>13901</v>
      </c>
      <c r="S31" s="15">
        <v>1004</v>
      </c>
      <c r="T31" s="15">
        <v>116</v>
      </c>
      <c r="U31" s="15">
        <v>5</v>
      </c>
      <c r="V31" s="15">
        <v>1387</v>
      </c>
      <c r="W31" s="15">
        <v>50</v>
      </c>
      <c r="X31" s="15">
        <v>0</v>
      </c>
      <c r="Y31" s="15">
        <v>0</v>
      </c>
      <c r="Z31" s="15">
        <v>30</v>
      </c>
      <c r="AA31" s="15">
        <f>R31+T31+V31+X31</f>
        <v>15404</v>
      </c>
      <c r="AB31" s="17">
        <f>AA31/I31</f>
        <v>4.1066382298053856</v>
      </c>
      <c r="AC31" s="18">
        <f>AA31/P31</f>
        <v>44.011428571428574</v>
      </c>
      <c r="AD31" s="15">
        <f>S31+U31+W31+Y31</f>
        <v>1059</v>
      </c>
      <c r="AE31" s="18">
        <f>AD31/I31*100</f>
        <v>28.232471340975739</v>
      </c>
      <c r="AF31" s="18">
        <f>AA31/AD31</f>
        <v>14.545797922568461</v>
      </c>
      <c r="AG31" s="18">
        <f>AF31/2</f>
        <v>7.2728989612842305</v>
      </c>
      <c r="AH31" s="15"/>
      <c r="AI31" s="17">
        <f>AH31*100/I31</f>
        <v>0</v>
      </c>
      <c r="AJ31" s="15">
        <v>631</v>
      </c>
      <c r="AK31" s="17">
        <f>AJ31*100/I31</f>
        <v>16.822180751799522</v>
      </c>
      <c r="AL31" s="15"/>
      <c r="AM31" s="15">
        <v>14910</v>
      </c>
      <c r="AN31" s="17">
        <f>AM31/I31</f>
        <v>3.9749400159957347</v>
      </c>
      <c r="AO31" s="17">
        <f>AM31/AA31</f>
        <v>0.96793040768631522</v>
      </c>
      <c r="AP31" s="15"/>
      <c r="AQ31" s="15"/>
      <c r="AR31" s="15"/>
      <c r="AS31" s="15">
        <f>AP31+AQ31+AR31</f>
        <v>0</v>
      </c>
      <c r="AT31" s="15" t="s">
        <v>58</v>
      </c>
      <c r="AU31" s="15"/>
      <c r="AV31" s="19">
        <v>400</v>
      </c>
      <c r="AW31" s="15"/>
      <c r="AX31" s="20">
        <f>AW31/I31</f>
        <v>0</v>
      </c>
      <c r="AY31" s="19">
        <v>1.76</v>
      </c>
      <c r="AZ31" s="21">
        <f>AY31*2000/I31</f>
        <v>0.93841642228739008</v>
      </c>
      <c r="BA31" s="15">
        <v>6</v>
      </c>
      <c r="BB31" s="22" t="s">
        <v>60</v>
      </c>
    </row>
    <row r="32" spans="1:54" x14ac:dyDescent="0.25">
      <c r="A32" s="14" t="s">
        <v>142</v>
      </c>
      <c r="B32" s="15">
        <v>14053</v>
      </c>
      <c r="C32" s="15">
        <v>44560</v>
      </c>
      <c r="D32" s="15">
        <v>44046</v>
      </c>
      <c r="E32" s="15">
        <v>244400586</v>
      </c>
      <c r="F32" s="15" t="s">
        <v>55</v>
      </c>
      <c r="G32" s="15" t="s">
        <v>143</v>
      </c>
      <c r="H32" s="15"/>
      <c r="I32" s="15">
        <v>2721</v>
      </c>
      <c r="J32" s="15">
        <v>1</v>
      </c>
      <c r="K32" s="15">
        <v>9</v>
      </c>
      <c r="L32" s="15"/>
      <c r="M32" s="15">
        <v>0</v>
      </c>
      <c r="N32" s="15" t="s">
        <v>58</v>
      </c>
      <c r="O32" s="15" t="s">
        <v>144</v>
      </c>
      <c r="P32" s="15">
        <v>60</v>
      </c>
      <c r="Q32" s="16">
        <f>P32/I32</f>
        <v>2.2050716648291068E-2</v>
      </c>
      <c r="R32" s="15">
        <v>2437</v>
      </c>
      <c r="S32" s="15">
        <v>311</v>
      </c>
      <c r="T32" s="15">
        <v>0</v>
      </c>
      <c r="U32" s="15">
        <v>0</v>
      </c>
      <c r="V32" s="15">
        <v>0</v>
      </c>
      <c r="W32" s="15">
        <v>0</v>
      </c>
      <c r="X32" s="15">
        <v>0</v>
      </c>
      <c r="Y32" s="15">
        <v>0</v>
      </c>
      <c r="Z32" s="15"/>
      <c r="AA32" s="15">
        <f>R32+T32+V32+X32</f>
        <v>2437</v>
      </c>
      <c r="AB32" s="17">
        <f>AA32/I32</f>
        <v>0.89562660786475556</v>
      </c>
      <c r="AC32" s="18">
        <f>AA32/P32</f>
        <v>40.616666666666667</v>
      </c>
      <c r="AD32" s="15">
        <f>S32+U32+W32+Y32</f>
        <v>311</v>
      </c>
      <c r="AE32" s="18">
        <f>AD32/I32*100</f>
        <v>11.429621462697538</v>
      </c>
      <c r="AF32" s="18">
        <f>AA32/AD32</f>
        <v>7.836012861736334</v>
      </c>
      <c r="AG32" s="18">
        <f>AF32/2</f>
        <v>3.918006430868167</v>
      </c>
      <c r="AH32" s="15"/>
      <c r="AI32" s="17">
        <f>AH32*100/I32</f>
        <v>0</v>
      </c>
      <c r="AJ32" s="15">
        <v>154</v>
      </c>
      <c r="AK32" s="17">
        <f>AJ32*100/I32</f>
        <v>5.6596839397280414</v>
      </c>
      <c r="AL32" s="15"/>
      <c r="AM32" s="15">
        <v>0</v>
      </c>
      <c r="AN32" s="17">
        <f>AM32/I32</f>
        <v>0</v>
      </c>
      <c r="AO32" s="17">
        <f>AM32/AA32</f>
        <v>0</v>
      </c>
      <c r="AP32" s="15">
        <v>120</v>
      </c>
      <c r="AQ32" s="15">
        <v>0</v>
      </c>
      <c r="AR32" s="15">
        <v>0</v>
      </c>
      <c r="AS32" s="15">
        <f>AP32+AQ32+AR32</f>
        <v>120</v>
      </c>
      <c r="AT32" s="15" t="s">
        <v>58</v>
      </c>
      <c r="AU32" s="15"/>
      <c r="AV32" s="15"/>
      <c r="AW32" s="15">
        <v>2000</v>
      </c>
      <c r="AX32" s="20">
        <f>AW32/I32</f>
        <v>0.735023888276369</v>
      </c>
      <c r="AY32" s="15">
        <v>0.25</v>
      </c>
      <c r="AZ32" s="21">
        <f>AY32*2000/I32</f>
        <v>0.18375597206909225</v>
      </c>
      <c r="BA32" s="15">
        <v>11</v>
      </c>
      <c r="BB32" s="22" t="s">
        <v>60</v>
      </c>
    </row>
    <row r="33" spans="1:54" x14ac:dyDescent="0.25">
      <c r="A33" s="14" t="s">
        <v>145</v>
      </c>
      <c r="B33" s="15">
        <v>1859</v>
      </c>
      <c r="C33" s="15">
        <v>44220</v>
      </c>
      <c r="D33" s="15">
        <v>44047</v>
      </c>
      <c r="E33" s="15">
        <v>244400404</v>
      </c>
      <c r="F33" s="15" t="s">
        <v>97</v>
      </c>
      <c r="G33" s="15" t="s">
        <v>74</v>
      </c>
      <c r="H33" s="15" t="s">
        <v>146</v>
      </c>
      <c r="I33" s="15">
        <v>21615</v>
      </c>
      <c r="J33" s="15">
        <v>1</v>
      </c>
      <c r="K33" s="15">
        <v>34</v>
      </c>
      <c r="L33" s="15">
        <v>86</v>
      </c>
      <c r="M33" s="15">
        <v>8</v>
      </c>
      <c r="N33" s="15" t="s">
        <v>60</v>
      </c>
      <c r="O33" s="15" t="s">
        <v>147</v>
      </c>
      <c r="P33" s="15">
        <v>11230</v>
      </c>
      <c r="Q33" s="16">
        <f>P33/I33</f>
        <v>0.51954661114966461</v>
      </c>
      <c r="R33" s="15">
        <v>41372</v>
      </c>
      <c r="S33" s="15">
        <v>3569</v>
      </c>
      <c r="T33" s="15">
        <v>2860</v>
      </c>
      <c r="U33" s="15">
        <v>282</v>
      </c>
      <c r="V33" s="15">
        <v>3942</v>
      </c>
      <c r="W33" s="15">
        <v>312</v>
      </c>
      <c r="X33" s="15">
        <v>46</v>
      </c>
      <c r="Y33" s="15">
        <v>0</v>
      </c>
      <c r="Z33" s="15">
        <v>122</v>
      </c>
      <c r="AA33" s="15">
        <f>R33+T33+V33+X33</f>
        <v>48220</v>
      </c>
      <c r="AB33" s="17">
        <f>AA33/I33</f>
        <v>2.2308582003238491</v>
      </c>
      <c r="AC33" s="18">
        <f>AA33/P33</f>
        <v>4.2938557435440785</v>
      </c>
      <c r="AD33" s="15">
        <f>S33+U33+W33+Y33</f>
        <v>4163</v>
      </c>
      <c r="AE33" s="18">
        <f>AD33/I33*100</f>
        <v>19.259773305574832</v>
      </c>
      <c r="AF33" s="18">
        <f>AA33/AD33</f>
        <v>11.582993033869805</v>
      </c>
      <c r="AG33" s="18">
        <f>AF33/2</f>
        <v>5.7914965169349024</v>
      </c>
      <c r="AH33" s="15">
        <v>7502</v>
      </c>
      <c r="AI33" s="17">
        <f>AH33*100/I33</f>
        <v>34.707379134860048</v>
      </c>
      <c r="AJ33" s="15">
        <v>3653</v>
      </c>
      <c r="AK33" s="17">
        <f>AJ33*100/I33</f>
        <v>16.900300717094609</v>
      </c>
      <c r="AL33" s="15">
        <v>28847</v>
      </c>
      <c r="AM33" s="15">
        <v>148780</v>
      </c>
      <c r="AN33" s="17">
        <f>AM33/I33</f>
        <v>6.8831829747860285</v>
      </c>
      <c r="AO33" s="17">
        <f>AM33/AA33</f>
        <v>3.085441725425135</v>
      </c>
      <c r="AP33" s="15">
        <v>0</v>
      </c>
      <c r="AQ33" s="15"/>
      <c r="AR33" s="15">
        <v>0</v>
      </c>
      <c r="AS33" s="15">
        <f>AP33+AQ33+AR33</f>
        <v>0</v>
      </c>
      <c r="AT33" s="15" t="s">
        <v>60</v>
      </c>
      <c r="AU33" s="15" t="s">
        <v>80</v>
      </c>
      <c r="AV33" s="15">
        <v>5515</v>
      </c>
      <c r="AW33" s="15">
        <v>102004</v>
      </c>
      <c r="AX33" s="20">
        <f>AW33/I33</f>
        <v>4.7191302336340506</v>
      </c>
      <c r="AY33" s="15">
        <v>11.3</v>
      </c>
      <c r="AZ33" s="21">
        <f>AY33*2000/I33</f>
        <v>1.0455702058755494</v>
      </c>
      <c r="BA33" s="15">
        <v>0</v>
      </c>
      <c r="BB33" s="22"/>
    </row>
    <row r="34" spans="1:54" x14ac:dyDescent="0.25">
      <c r="A34" s="14" t="s">
        <v>148</v>
      </c>
      <c r="B34" s="15">
        <v>4727</v>
      </c>
      <c r="C34" s="15">
        <v>44160</v>
      </c>
      <c r="D34" s="15">
        <v>44050</v>
      </c>
      <c r="E34" s="15">
        <v>200000438</v>
      </c>
      <c r="F34" s="15" t="s">
        <v>55</v>
      </c>
      <c r="G34" s="15" t="s">
        <v>149</v>
      </c>
      <c r="H34" s="15" t="s">
        <v>150</v>
      </c>
      <c r="I34" s="15">
        <v>2980</v>
      </c>
      <c r="J34" s="15">
        <v>1</v>
      </c>
      <c r="K34" s="15">
        <v>11</v>
      </c>
      <c r="L34" s="15">
        <v>4</v>
      </c>
      <c r="M34" s="15">
        <v>1</v>
      </c>
      <c r="N34" s="15" t="s">
        <v>60</v>
      </c>
      <c r="O34" s="15" t="s">
        <v>59</v>
      </c>
      <c r="P34" s="15">
        <v>202</v>
      </c>
      <c r="Q34" s="16">
        <f>P34/I34</f>
        <v>6.7785234899328861E-2</v>
      </c>
      <c r="R34" s="15">
        <v>6647</v>
      </c>
      <c r="S34" s="15">
        <v>397</v>
      </c>
      <c r="T34" s="15">
        <v>220</v>
      </c>
      <c r="U34" s="15">
        <v>0</v>
      </c>
      <c r="V34" s="15">
        <v>70</v>
      </c>
      <c r="W34" s="15">
        <v>0</v>
      </c>
      <c r="X34" s="15">
        <v>0</v>
      </c>
      <c r="Y34" s="15">
        <v>0</v>
      </c>
      <c r="Z34" s="15">
        <v>10</v>
      </c>
      <c r="AA34" s="15">
        <f>R34+T34+V34+X34</f>
        <v>6937</v>
      </c>
      <c r="AB34" s="17">
        <f>AA34/I34</f>
        <v>2.3278523489932885</v>
      </c>
      <c r="AC34" s="18">
        <f>AA34/P34</f>
        <v>34.341584158415841</v>
      </c>
      <c r="AD34" s="15">
        <f>S34+U34+W34+Y34</f>
        <v>397</v>
      </c>
      <c r="AE34" s="18">
        <f>AD34/I34*100</f>
        <v>13.322147651006711</v>
      </c>
      <c r="AF34" s="18">
        <f>AA34/AD34</f>
        <v>17.473551637279598</v>
      </c>
      <c r="AG34" s="18">
        <f>AF34/2</f>
        <v>8.7367758186397992</v>
      </c>
      <c r="AH34" s="15"/>
      <c r="AI34" s="17">
        <f>AH34*100/I34</f>
        <v>0</v>
      </c>
      <c r="AJ34" s="15">
        <v>316</v>
      </c>
      <c r="AK34" s="17">
        <f>AJ34*100/I34</f>
        <v>10.604026845637584</v>
      </c>
      <c r="AL34" s="15">
        <v>1403</v>
      </c>
      <c r="AM34" s="15">
        <v>6559</v>
      </c>
      <c r="AN34" s="17">
        <f>AM34/I34</f>
        <v>2.2010067114093959</v>
      </c>
      <c r="AO34" s="17">
        <f>AM34/AA34</f>
        <v>0.9455095862764884</v>
      </c>
      <c r="AP34" s="15">
        <v>843</v>
      </c>
      <c r="AQ34" s="15">
        <v>1</v>
      </c>
      <c r="AR34" s="15">
        <v>11</v>
      </c>
      <c r="AS34" s="15">
        <f>AP34+AQ34+AR34</f>
        <v>855</v>
      </c>
      <c r="AT34" s="15" t="s">
        <v>58</v>
      </c>
      <c r="AU34" s="15"/>
      <c r="AV34" s="15">
        <v>866</v>
      </c>
      <c r="AW34" s="19">
        <v>6609</v>
      </c>
      <c r="AX34" s="20">
        <f>AW34/I34</f>
        <v>2.217785234899329</v>
      </c>
      <c r="AY34" s="19">
        <v>0.7</v>
      </c>
      <c r="AZ34" s="21">
        <f>AY34*2000/I34</f>
        <v>0.46979865771812079</v>
      </c>
      <c r="BA34" s="15">
        <v>14</v>
      </c>
      <c r="BB34" s="22" t="s">
        <v>58</v>
      </c>
    </row>
    <row r="35" spans="1:54" x14ac:dyDescent="0.25">
      <c r="A35" s="14" t="s">
        <v>151</v>
      </c>
      <c r="B35" s="15">
        <v>13298</v>
      </c>
      <c r="C35" s="15">
        <v>44590</v>
      </c>
      <c r="D35" s="15">
        <v>44051</v>
      </c>
      <c r="E35" s="15">
        <v>200072726</v>
      </c>
      <c r="F35" s="15" t="s">
        <v>55</v>
      </c>
      <c r="G35" s="15" t="s">
        <v>118</v>
      </c>
      <c r="H35" s="15" t="s">
        <v>152</v>
      </c>
      <c r="I35" s="15">
        <v>3916</v>
      </c>
      <c r="J35" s="15">
        <v>1</v>
      </c>
      <c r="K35" s="15">
        <v>12</v>
      </c>
      <c r="L35" s="15">
        <v>30</v>
      </c>
      <c r="M35" s="15">
        <v>2</v>
      </c>
      <c r="N35" s="15" t="s">
        <v>60</v>
      </c>
      <c r="O35" s="15" t="s">
        <v>119</v>
      </c>
      <c r="P35" s="15"/>
      <c r="Q35" s="16">
        <f>P35/I35</f>
        <v>0</v>
      </c>
      <c r="R35" s="15"/>
      <c r="S35" s="15"/>
      <c r="T35" s="15"/>
      <c r="U35" s="15"/>
      <c r="V35" s="15"/>
      <c r="W35" s="15"/>
      <c r="X35" s="15"/>
      <c r="Y35" s="15"/>
      <c r="Z35" s="15"/>
      <c r="AA35" s="15">
        <f>R35+T35+V35+X35</f>
        <v>0</v>
      </c>
      <c r="AB35" s="17">
        <f>AA35/I35</f>
        <v>0</v>
      </c>
      <c r="AC35" s="18" t="e">
        <f>AA35/P35</f>
        <v>#DIV/0!</v>
      </c>
      <c r="AD35" s="15">
        <f>S35+U35+W35+Y35</f>
        <v>0</v>
      </c>
      <c r="AE35" s="18">
        <f>AD35/I35*100</f>
        <v>0</v>
      </c>
      <c r="AF35" s="18" t="e">
        <f>AA35/AD35</f>
        <v>#DIV/0!</v>
      </c>
      <c r="AG35" s="18" t="e">
        <f>AF35/2</f>
        <v>#DIV/0!</v>
      </c>
      <c r="AH35" s="15"/>
      <c r="AI35" s="17">
        <f>AH35*100/I35</f>
        <v>0</v>
      </c>
      <c r="AJ35" s="15"/>
      <c r="AK35" s="17">
        <f>AJ35*100/I35</f>
        <v>0</v>
      </c>
      <c r="AL35" s="15"/>
      <c r="AM35" s="15"/>
      <c r="AN35" s="17">
        <f>AM35/I35</f>
        <v>0</v>
      </c>
      <c r="AO35" s="17" t="e">
        <f>AM35/AA35</f>
        <v>#DIV/0!</v>
      </c>
      <c r="AP35" s="15"/>
      <c r="AQ35" s="15"/>
      <c r="AR35" s="15"/>
      <c r="AS35" s="15">
        <f>AP35+AQ35+AR35</f>
        <v>0</v>
      </c>
      <c r="AT35" s="15" t="s">
        <v>58</v>
      </c>
      <c r="AU35" s="15"/>
      <c r="AV35" s="15"/>
      <c r="AW35" s="15"/>
      <c r="AX35" s="20">
        <f>AW35/I35</f>
        <v>0</v>
      </c>
      <c r="AY35" s="15">
        <v>0.43</v>
      </c>
      <c r="AZ35" s="21">
        <f>AY35*2000/I35</f>
        <v>0.21961184882533197</v>
      </c>
      <c r="BA35" s="15"/>
      <c r="BB35" s="22" t="s">
        <v>60</v>
      </c>
    </row>
    <row r="36" spans="1:54" x14ac:dyDescent="0.25">
      <c r="A36" s="14" t="s">
        <v>153</v>
      </c>
      <c r="B36" s="15">
        <v>1855</v>
      </c>
      <c r="C36" s="15">
        <v>44450</v>
      </c>
      <c r="D36" s="15">
        <v>44029</v>
      </c>
      <c r="E36" s="15">
        <v>200067866</v>
      </c>
      <c r="F36" s="15" t="s">
        <v>55</v>
      </c>
      <c r="G36" s="15" t="s">
        <v>154</v>
      </c>
      <c r="H36" s="15" t="s">
        <v>155</v>
      </c>
      <c r="I36" s="15">
        <v>6943</v>
      </c>
      <c r="J36" s="15">
        <v>1</v>
      </c>
      <c r="K36" s="15">
        <v>16</v>
      </c>
      <c r="L36" s="15">
        <v>30</v>
      </c>
      <c r="M36" s="15">
        <v>4</v>
      </c>
      <c r="N36" s="15" t="s">
        <v>60</v>
      </c>
      <c r="O36" s="15" t="s">
        <v>156</v>
      </c>
      <c r="P36" s="15">
        <v>347</v>
      </c>
      <c r="Q36" s="16">
        <f>P36/I36</f>
        <v>4.9978395506265302E-2</v>
      </c>
      <c r="R36" s="15">
        <v>28098</v>
      </c>
      <c r="S36" s="15">
        <v>526</v>
      </c>
      <c r="T36" s="15">
        <v>223</v>
      </c>
      <c r="U36" s="15">
        <v>15</v>
      </c>
      <c r="V36" s="15">
        <v>1</v>
      </c>
      <c r="W36" s="15">
        <v>0</v>
      </c>
      <c r="X36" s="15">
        <v>11</v>
      </c>
      <c r="Y36" s="15">
        <v>3</v>
      </c>
      <c r="Z36" s="15">
        <v>49</v>
      </c>
      <c r="AA36" s="15">
        <f>R36+T36+V36+X36</f>
        <v>28333</v>
      </c>
      <c r="AB36" s="17">
        <f>AA36/I36</f>
        <v>4.0808008065677663</v>
      </c>
      <c r="AC36" s="18">
        <f>AA36/P36</f>
        <v>81.651296829971187</v>
      </c>
      <c r="AD36" s="15">
        <f>S36+U36+W36+Y36</f>
        <v>544</v>
      </c>
      <c r="AE36" s="18">
        <f>AD36/I36*100</f>
        <v>7.8352297277833785</v>
      </c>
      <c r="AF36" s="18">
        <f>AA36/AD36</f>
        <v>52.082720588235297</v>
      </c>
      <c r="AG36" s="18">
        <f>AF36/2</f>
        <v>26.041360294117649</v>
      </c>
      <c r="AH36" s="15">
        <v>1014</v>
      </c>
      <c r="AI36" s="17">
        <f>AH36*100/I36</f>
        <v>14.604637764655049</v>
      </c>
      <c r="AJ36" s="15">
        <v>743</v>
      </c>
      <c r="AK36" s="17">
        <f>AJ36*100/I36</f>
        <v>10.701425896586491</v>
      </c>
      <c r="AL36" s="15">
        <v>7864</v>
      </c>
      <c r="AM36" s="15">
        <v>63489</v>
      </c>
      <c r="AN36" s="17">
        <f>AM36/I36</f>
        <v>9.144318018147775</v>
      </c>
      <c r="AO36" s="17">
        <f>AM36/AA36</f>
        <v>2.2408145978187979</v>
      </c>
      <c r="AP36" s="15">
        <v>515</v>
      </c>
      <c r="AQ36" s="15"/>
      <c r="AR36" s="15">
        <v>0</v>
      </c>
      <c r="AS36" s="15">
        <f>AP36+AQ36+AR36</f>
        <v>515</v>
      </c>
      <c r="AT36" s="15" t="s">
        <v>60</v>
      </c>
      <c r="AU36" s="15" t="s">
        <v>157</v>
      </c>
      <c r="AV36" s="15">
        <v>3300</v>
      </c>
      <c r="AW36" s="15">
        <v>18800</v>
      </c>
      <c r="AX36" s="20">
        <f>AW36/I36</f>
        <v>2.7077632147486677</v>
      </c>
      <c r="AY36" s="15">
        <v>3</v>
      </c>
      <c r="AZ36" s="21">
        <f>AY36*2000/I36</f>
        <v>0.86417974938787268</v>
      </c>
      <c r="BA36" s="15">
        <v>35</v>
      </c>
      <c r="BB36" s="22"/>
    </row>
    <row r="37" spans="1:54" x14ac:dyDescent="0.25">
      <c r="A37" s="14" t="s">
        <v>158</v>
      </c>
      <c r="B37" s="15">
        <v>1860</v>
      </c>
      <c r="C37" s="15">
        <v>44480</v>
      </c>
      <c r="D37" s="15">
        <v>44052</v>
      </c>
      <c r="E37" s="15">
        <v>244400644</v>
      </c>
      <c r="F37" s="15" t="s">
        <v>55</v>
      </c>
      <c r="G37" s="15" t="s">
        <v>82</v>
      </c>
      <c r="H37" s="15" t="s">
        <v>159</v>
      </c>
      <c r="I37" s="15">
        <v>8053</v>
      </c>
      <c r="J37" s="15">
        <v>1</v>
      </c>
      <c r="K37" s="15">
        <v>21</v>
      </c>
      <c r="L37" s="15">
        <v>26</v>
      </c>
      <c r="M37" s="15">
        <v>3</v>
      </c>
      <c r="N37" s="15" t="s">
        <v>60</v>
      </c>
      <c r="O37" s="15" t="s">
        <v>160</v>
      </c>
      <c r="P37" s="15">
        <v>450</v>
      </c>
      <c r="Q37" s="16">
        <f>P37/I37</f>
        <v>5.587979634918664E-2</v>
      </c>
      <c r="R37" s="15">
        <v>12723</v>
      </c>
      <c r="S37" s="15">
        <v>729</v>
      </c>
      <c r="T37" s="15">
        <v>1385</v>
      </c>
      <c r="U37" s="15">
        <v>11</v>
      </c>
      <c r="V37" s="15">
        <v>2064</v>
      </c>
      <c r="W37" s="15">
        <v>20</v>
      </c>
      <c r="X37" s="15">
        <v>3</v>
      </c>
      <c r="Y37" s="15">
        <v>0</v>
      </c>
      <c r="Z37" s="15">
        <v>55</v>
      </c>
      <c r="AA37" s="15">
        <f>R37+T37+V37+X37</f>
        <v>16175</v>
      </c>
      <c r="AB37" s="17">
        <f>AA37/I37</f>
        <v>2.0085682354402086</v>
      </c>
      <c r="AC37" s="18">
        <f>AA37/P37</f>
        <v>35.944444444444443</v>
      </c>
      <c r="AD37" s="15">
        <f>S37+U37+W37+Y37</f>
        <v>760</v>
      </c>
      <c r="AE37" s="18">
        <f>AD37/I37*100</f>
        <v>9.4374767167515206</v>
      </c>
      <c r="AF37" s="18">
        <f>AA37/AD37</f>
        <v>21.282894736842106</v>
      </c>
      <c r="AG37" s="18">
        <f>AF37/2</f>
        <v>10.641447368421053</v>
      </c>
      <c r="AH37" s="15">
        <v>1037</v>
      </c>
      <c r="AI37" s="17">
        <f>AH37*100/I37</f>
        <v>12.877188625357009</v>
      </c>
      <c r="AJ37" s="15">
        <v>693</v>
      </c>
      <c r="AK37" s="17">
        <f>AJ37*100/I37</f>
        <v>8.6054886377747426</v>
      </c>
      <c r="AL37" s="15">
        <v>4500</v>
      </c>
      <c r="AM37" s="15">
        <v>26355</v>
      </c>
      <c r="AN37" s="17">
        <f>AM37/I37</f>
        <v>3.2726934061840307</v>
      </c>
      <c r="AO37" s="17">
        <f>AM37/AA37</f>
        <v>1.6293663060278207</v>
      </c>
      <c r="AP37" s="15">
        <v>680</v>
      </c>
      <c r="AQ37" s="15"/>
      <c r="AR37" s="15">
        <v>234</v>
      </c>
      <c r="AS37" s="15">
        <f>AP37+AQ37+AR37</f>
        <v>914</v>
      </c>
      <c r="AT37" s="15" t="s">
        <v>60</v>
      </c>
      <c r="AU37" s="15" t="s">
        <v>61</v>
      </c>
      <c r="AV37" s="15">
        <v>3000</v>
      </c>
      <c r="AW37" s="15">
        <v>11037</v>
      </c>
      <c r="AX37" s="20">
        <f>AW37/I37</f>
        <v>1.3705451384577176</v>
      </c>
      <c r="AY37" s="15">
        <v>3.53</v>
      </c>
      <c r="AZ37" s="21">
        <f>AY37*2000/I37</f>
        <v>0.87669191605612817</v>
      </c>
      <c r="BA37" s="15">
        <v>0</v>
      </c>
      <c r="BB37" s="22"/>
    </row>
    <row r="38" spans="1:54" x14ac:dyDescent="0.25">
      <c r="A38" s="14" t="s">
        <v>161</v>
      </c>
      <c r="B38" s="15">
        <v>4730</v>
      </c>
      <c r="C38" s="15">
        <v>44530</v>
      </c>
      <c r="D38" s="15">
        <v>44053</v>
      </c>
      <c r="E38" s="15">
        <v>200000438</v>
      </c>
      <c r="F38" s="15" t="s">
        <v>55</v>
      </c>
      <c r="G38" s="15" t="s">
        <v>149</v>
      </c>
      <c r="H38" s="15" t="s">
        <v>162</v>
      </c>
      <c r="I38" s="15">
        <v>2261</v>
      </c>
      <c r="J38" s="15">
        <v>1</v>
      </c>
      <c r="K38" s="15">
        <v>9</v>
      </c>
      <c r="L38" s="15">
        <v>2</v>
      </c>
      <c r="M38" s="15">
        <v>2</v>
      </c>
      <c r="N38" s="15" t="s">
        <v>60</v>
      </c>
      <c r="O38" s="15" t="s">
        <v>59</v>
      </c>
      <c r="P38" s="15">
        <v>177</v>
      </c>
      <c r="Q38" s="16">
        <f>P38/I38</f>
        <v>7.8283945157010176E-2</v>
      </c>
      <c r="R38" s="15">
        <v>4653</v>
      </c>
      <c r="S38" s="15">
        <v>236</v>
      </c>
      <c r="T38" s="15">
        <v>221</v>
      </c>
      <c r="U38" s="15">
        <v>0</v>
      </c>
      <c r="V38" s="15">
        <v>73</v>
      </c>
      <c r="W38" s="15">
        <v>1</v>
      </c>
      <c r="X38" s="15">
        <v>0</v>
      </c>
      <c r="Y38" s="15">
        <v>0</v>
      </c>
      <c r="Z38" s="15">
        <v>11</v>
      </c>
      <c r="AA38" s="15">
        <f>R38+T38+V38+X38</f>
        <v>4947</v>
      </c>
      <c r="AB38" s="17">
        <f>AA38/I38</f>
        <v>2.1879699248120299</v>
      </c>
      <c r="AC38" s="18">
        <f>AA38/P38</f>
        <v>27.949152542372882</v>
      </c>
      <c r="AD38" s="15">
        <f>S38+U38+W38+Y38</f>
        <v>237</v>
      </c>
      <c r="AE38" s="18">
        <f>AD38/I38*100</f>
        <v>10.482087571870853</v>
      </c>
      <c r="AF38" s="18">
        <f>AA38/AD38</f>
        <v>20.873417721518987</v>
      </c>
      <c r="AG38" s="18">
        <f>AF38/2</f>
        <v>10.436708860759493</v>
      </c>
      <c r="AH38" s="15"/>
      <c r="AI38" s="17">
        <f>AH38*100/I38</f>
        <v>0</v>
      </c>
      <c r="AJ38" s="15">
        <v>194</v>
      </c>
      <c r="AK38" s="17">
        <f>AJ38*100/I38</f>
        <v>8.5802742149491369</v>
      </c>
      <c r="AL38" s="15">
        <v>514</v>
      </c>
      <c r="AM38" s="15">
        <v>2161</v>
      </c>
      <c r="AN38" s="17">
        <f>AM38/I38</f>
        <v>0.95577178239716942</v>
      </c>
      <c r="AO38" s="17">
        <f>AM38/AA38</f>
        <v>0.43683040226399839</v>
      </c>
      <c r="AP38" s="15">
        <v>152</v>
      </c>
      <c r="AQ38" s="15">
        <v>1</v>
      </c>
      <c r="AR38" s="15">
        <v>3</v>
      </c>
      <c r="AS38" s="15">
        <f>AP38+AQ38+AR38</f>
        <v>156</v>
      </c>
      <c r="AT38" s="15" t="s">
        <v>58</v>
      </c>
      <c r="AU38" s="15"/>
      <c r="AV38" s="15">
        <v>285</v>
      </c>
      <c r="AW38" s="19">
        <v>3945</v>
      </c>
      <c r="AX38" s="20">
        <f>AW38/I38</f>
        <v>1.7448031844316674</v>
      </c>
      <c r="AY38" s="19">
        <v>0.7</v>
      </c>
      <c r="AZ38" s="21">
        <f>AY38*2000/I38</f>
        <v>0.61919504643962853</v>
      </c>
      <c r="BA38" s="15">
        <v>16</v>
      </c>
      <c r="BB38" s="22" t="s">
        <v>58</v>
      </c>
    </row>
    <row r="39" spans="1:54" x14ac:dyDescent="0.25">
      <c r="A39" s="14" t="s">
        <v>163</v>
      </c>
      <c r="B39" s="15">
        <v>13322</v>
      </c>
      <c r="C39" s="15">
        <v>44110</v>
      </c>
      <c r="D39" s="15">
        <v>44054</v>
      </c>
      <c r="E39" s="15">
        <v>200072726</v>
      </c>
      <c r="F39" s="15" t="s">
        <v>55</v>
      </c>
      <c r="G39" s="15" t="s">
        <v>118</v>
      </c>
      <c r="H39" s="15" t="s">
        <v>152</v>
      </c>
      <c r="I39" s="15">
        <v>3078</v>
      </c>
      <c r="J39" s="15">
        <v>1</v>
      </c>
      <c r="K39" s="15"/>
      <c r="L39" s="15"/>
      <c r="M39" s="15"/>
      <c r="N39" s="15"/>
      <c r="O39" s="15" t="s">
        <v>119</v>
      </c>
      <c r="P39" s="15"/>
      <c r="Q39" s="16">
        <f>P39/I39</f>
        <v>0</v>
      </c>
      <c r="R39" s="15"/>
      <c r="S39" s="15"/>
      <c r="T39" s="15"/>
      <c r="U39" s="15"/>
      <c r="V39" s="15"/>
      <c r="W39" s="15"/>
      <c r="X39" s="15"/>
      <c r="Y39" s="15"/>
      <c r="Z39" s="15"/>
      <c r="AA39" s="15">
        <f>R39+T39+V39+X39</f>
        <v>0</v>
      </c>
      <c r="AB39" s="17">
        <f>AA39/I39</f>
        <v>0</v>
      </c>
      <c r="AC39" s="18" t="e">
        <f>AA39/P39</f>
        <v>#DIV/0!</v>
      </c>
      <c r="AD39" s="15">
        <f>S39+U39+W39+Y39</f>
        <v>0</v>
      </c>
      <c r="AE39" s="18">
        <f>AD39/I39*100</f>
        <v>0</v>
      </c>
      <c r="AF39" s="18" t="e">
        <f>AA39/AD39</f>
        <v>#DIV/0!</v>
      </c>
      <c r="AG39" s="18" t="e">
        <f>AF39/2</f>
        <v>#DIV/0!</v>
      </c>
      <c r="AH39" s="15"/>
      <c r="AI39" s="17">
        <f>AH39*100/I39</f>
        <v>0</v>
      </c>
      <c r="AJ39" s="15"/>
      <c r="AK39" s="17">
        <f>AJ39*100/I39</f>
        <v>0</v>
      </c>
      <c r="AL39" s="15"/>
      <c r="AM39" s="15"/>
      <c r="AN39" s="17">
        <f>AM39/I39</f>
        <v>0</v>
      </c>
      <c r="AO39" s="17" t="e">
        <f>AM39/AA39</f>
        <v>#DIV/0!</v>
      </c>
      <c r="AP39" s="15"/>
      <c r="AQ39" s="15"/>
      <c r="AR39" s="15"/>
      <c r="AS39" s="15">
        <f>AP39+AQ39+AR39</f>
        <v>0</v>
      </c>
      <c r="AT39" s="15" t="s">
        <v>58</v>
      </c>
      <c r="AU39" s="15"/>
      <c r="AV39" s="15"/>
      <c r="AW39" s="15"/>
      <c r="AX39" s="20">
        <f>AW39/I39</f>
        <v>0</v>
      </c>
      <c r="AY39" s="15"/>
      <c r="AZ39" s="21">
        <f>AY39*2000/I39</f>
        <v>0</v>
      </c>
      <c r="BA39" s="15"/>
      <c r="BB39" s="22" t="s">
        <v>60</v>
      </c>
    </row>
    <row r="40" spans="1:54" x14ac:dyDescent="0.25">
      <c r="A40" s="14" t="s">
        <v>164</v>
      </c>
      <c r="B40" s="15">
        <v>13926</v>
      </c>
      <c r="C40" s="15">
        <v>44130</v>
      </c>
      <c r="D40" s="15">
        <v>44056</v>
      </c>
      <c r="E40" s="15">
        <v>244400503</v>
      </c>
      <c r="F40" s="15" t="s">
        <v>55</v>
      </c>
      <c r="G40" s="15" t="s">
        <v>115</v>
      </c>
      <c r="H40" s="15" t="s">
        <v>165</v>
      </c>
      <c r="I40" s="15">
        <v>3674</v>
      </c>
      <c r="J40" s="15">
        <v>1</v>
      </c>
      <c r="K40" s="15">
        <v>16</v>
      </c>
      <c r="L40" s="15">
        <v>20</v>
      </c>
      <c r="M40" s="15">
        <v>2</v>
      </c>
      <c r="N40" s="15" t="s">
        <v>60</v>
      </c>
      <c r="O40" s="15" t="s">
        <v>166</v>
      </c>
      <c r="P40" s="15">
        <v>300</v>
      </c>
      <c r="Q40" s="16">
        <f>P40/I40</f>
        <v>8.1654872074033755E-2</v>
      </c>
      <c r="R40" s="15">
        <v>6999</v>
      </c>
      <c r="S40" s="15">
        <v>646</v>
      </c>
      <c r="T40" s="15">
        <v>387</v>
      </c>
      <c r="U40" s="15">
        <v>32</v>
      </c>
      <c r="V40" s="15">
        <v>2011</v>
      </c>
      <c r="W40" s="15">
        <v>88</v>
      </c>
      <c r="X40" s="15">
        <v>0</v>
      </c>
      <c r="Y40" s="15">
        <v>0</v>
      </c>
      <c r="Z40" s="15">
        <v>37</v>
      </c>
      <c r="AA40" s="15">
        <f>R40+T40+V40+X40</f>
        <v>9397</v>
      </c>
      <c r="AB40" s="17">
        <f>AA40/I40</f>
        <v>2.5577027762656503</v>
      </c>
      <c r="AC40" s="18">
        <f>AA40/P40</f>
        <v>31.323333333333334</v>
      </c>
      <c r="AD40" s="15">
        <f>S40+U40+W40+Y40</f>
        <v>766</v>
      </c>
      <c r="AE40" s="18">
        <f>AD40/I40*100</f>
        <v>20.849210669569949</v>
      </c>
      <c r="AF40" s="18">
        <f>AA40/AD40</f>
        <v>12.267624020887729</v>
      </c>
      <c r="AG40" s="18">
        <f>AF40/2</f>
        <v>6.1338120104438643</v>
      </c>
      <c r="AH40" s="15">
        <v>798</v>
      </c>
      <c r="AI40" s="17">
        <f>AH40*100/I40</f>
        <v>21.720195971692977</v>
      </c>
      <c r="AJ40" s="15">
        <v>597</v>
      </c>
      <c r="AK40" s="17">
        <f>AJ40*100/I40</f>
        <v>16.249319542732717</v>
      </c>
      <c r="AL40" s="15"/>
      <c r="AM40" s="15">
        <v>18407</v>
      </c>
      <c r="AN40" s="17">
        <f>AM40/I40</f>
        <v>5.0100707675557974</v>
      </c>
      <c r="AO40" s="17">
        <f>AM40/AA40</f>
        <v>1.9588166436096626</v>
      </c>
      <c r="AP40" s="15">
        <v>1631</v>
      </c>
      <c r="AQ40" s="15"/>
      <c r="AR40" s="15">
        <v>184</v>
      </c>
      <c r="AS40" s="15">
        <f>AP40+AQ40+AR40</f>
        <v>1815</v>
      </c>
      <c r="AT40" s="15" t="s">
        <v>60</v>
      </c>
      <c r="AU40" s="15" t="s">
        <v>61</v>
      </c>
      <c r="AV40" s="15">
        <v>35</v>
      </c>
      <c r="AW40" s="15"/>
      <c r="AX40" s="20">
        <f>AW40/I40</f>
        <v>0</v>
      </c>
      <c r="AY40" s="15">
        <v>1</v>
      </c>
      <c r="AZ40" s="21">
        <f>AY40*2000/I40</f>
        <v>0.54436581382689164</v>
      </c>
      <c r="BA40" s="15">
        <v>15</v>
      </c>
      <c r="BB40" s="22"/>
    </row>
    <row r="41" spans="1:54" x14ac:dyDescent="0.25">
      <c r="A41" s="14" t="s">
        <v>167</v>
      </c>
      <c r="B41" s="15">
        <v>14054</v>
      </c>
      <c r="C41" s="15">
        <v>44460</v>
      </c>
      <c r="D41" s="15">
        <v>44057</v>
      </c>
      <c r="E41" s="15">
        <v>243500741</v>
      </c>
      <c r="F41" s="15" t="s">
        <v>55</v>
      </c>
      <c r="G41" s="15" t="s">
        <v>70</v>
      </c>
      <c r="H41" s="15"/>
      <c r="I41" s="15">
        <v>2494</v>
      </c>
      <c r="J41" s="15">
        <v>1</v>
      </c>
      <c r="K41" s="15">
        <v>18</v>
      </c>
      <c r="L41" s="15">
        <v>55</v>
      </c>
      <c r="M41" s="15">
        <v>6</v>
      </c>
      <c r="N41" s="15" t="s">
        <v>60</v>
      </c>
      <c r="O41" s="15" t="s">
        <v>136</v>
      </c>
      <c r="P41" s="15">
        <v>358</v>
      </c>
      <c r="Q41" s="16">
        <f>P41/I41</f>
        <v>0.14354450681635927</v>
      </c>
      <c r="R41" s="15">
        <v>4446</v>
      </c>
      <c r="S41" s="15">
        <v>328</v>
      </c>
      <c r="T41" s="15">
        <v>15</v>
      </c>
      <c r="U41" s="15">
        <v>0</v>
      </c>
      <c r="V41" s="15">
        <v>734</v>
      </c>
      <c r="W41" s="15">
        <v>14</v>
      </c>
      <c r="X41" s="15">
        <v>0</v>
      </c>
      <c r="Y41" s="15">
        <v>0</v>
      </c>
      <c r="Z41" s="15">
        <v>17</v>
      </c>
      <c r="AA41" s="15">
        <f>R41+T41+V41+X41</f>
        <v>5195</v>
      </c>
      <c r="AB41" s="17">
        <f>AA41/I41</f>
        <v>2.082999198075381</v>
      </c>
      <c r="AC41" s="18">
        <f>AA41/P41</f>
        <v>14.511173184357542</v>
      </c>
      <c r="AD41" s="15">
        <f>S41+U41+W41+Y41</f>
        <v>342</v>
      </c>
      <c r="AE41" s="18">
        <f>AD41/I41*100</f>
        <v>13.712910986367282</v>
      </c>
      <c r="AF41" s="18">
        <f>AA41/AD41</f>
        <v>15.190058479532164</v>
      </c>
      <c r="AG41" s="18">
        <f>AF41/2</f>
        <v>7.5950292397660819</v>
      </c>
      <c r="AH41" s="15">
        <v>394</v>
      </c>
      <c r="AI41" s="17">
        <f>AH41*100/I41</f>
        <v>15.797914995990377</v>
      </c>
      <c r="AJ41" s="15">
        <v>279</v>
      </c>
      <c r="AK41" s="17">
        <f>AJ41*100/I41</f>
        <v>11.186848436246994</v>
      </c>
      <c r="AL41" s="15">
        <v>1795</v>
      </c>
      <c r="AM41" s="15">
        <v>7480</v>
      </c>
      <c r="AN41" s="17">
        <f>AM41/I41</f>
        <v>2.9991980753809142</v>
      </c>
      <c r="AO41" s="17">
        <f>AM41/AA41</f>
        <v>1.4398460057747835</v>
      </c>
      <c r="AP41" s="15">
        <v>935</v>
      </c>
      <c r="AQ41" s="15"/>
      <c r="AR41" s="15">
        <v>193</v>
      </c>
      <c r="AS41" s="15">
        <f>AP41+AQ41+AR41</f>
        <v>1128</v>
      </c>
      <c r="AT41" s="15" t="s">
        <v>58</v>
      </c>
      <c r="AU41" s="15"/>
      <c r="AV41" s="15">
        <v>204</v>
      </c>
      <c r="AW41" s="15">
        <v>4602</v>
      </c>
      <c r="AX41" s="20">
        <f>AW41/I41</f>
        <v>1.8452285485164395</v>
      </c>
      <c r="AY41" s="15">
        <v>1.51</v>
      </c>
      <c r="AZ41" s="21">
        <f>AY41*2000/I41</f>
        <v>1.2109061748195669</v>
      </c>
      <c r="BA41" s="15">
        <v>27</v>
      </c>
      <c r="BB41" s="22"/>
    </row>
    <row r="42" spans="1:54" x14ac:dyDescent="0.25">
      <c r="A42" s="14" t="s">
        <v>168</v>
      </c>
      <c r="B42" s="15">
        <v>13321</v>
      </c>
      <c r="C42" s="15">
        <v>44660</v>
      </c>
      <c r="D42" s="15">
        <v>44058</v>
      </c>
      <c r="E42" s="15">
        <v>200072726</v>
      </c>
      <c r="F42" s="15" t="s">
        <v>55</v>
      </c>
      <c r="G42" s="15" t="s">
        <v>118</v>
      </c>
      <c r="H42" s="15" t="s">
        <v>152</v>
      </c>
      <c r="I42" s="15">
        <v>485</v>
      </c>
      <c r="J42" s="15">
        <v>1</v>
      </c>
      <c r="K42" s="15"/>
      <c r="L42" s="15"/>
      <c r="M42" s="15"/>
      <c r="N42" s="15"/>
      <c r="O42" s="15" t="s">
        <v>119</v>
      </c>
      <c r="P42" s="15"/>
      <c r="Q42" s="16">
        <f>P42/I42</f>
        <v>0</v>
      </c>
      <c r="R42" s="15"/>
      <c r="S42" s="15"/>
      <c r="T42" s="15"/>
      <c r="U42" s="15"/>
      <c r="V42" s="15"/>
      <c r="W42" s="15"/>
      <c r="X42" s="15"/>
      <c r="Y42" s="15"/>
      <c r="Z42" s="15"/>
      <c r="AA42" s="15">
        <f>R42+T42+V42+X42</f>
        <v>0</v>
      </c>
      <c r="AB42" s="17">
        <f>AA42/I42</f>
        <v>0</v>
      </c>
      <c r="AC42" s="18" t="e">
        <f>AA42/P42</f>
        <v>#DIV/0!</v>
      </c>
      <c r="AD42" s="15">
        <f>S42+U42+W42+Y42</f>
        <v>0</v>
      </c>
      <c r="AE42" s="18">
        <f>AD42/I42*100</f>
        <v>0</v>
      </c>
      <c r="AF42" s="18" t="e">
        <f>AA42/AD42</f>
        <v>#DIV/0!</v>
      </c>
      <c r="AG42" s="18" t="e">
        <f>AF42/2</f>
        <v>#DIV/0!</v>
      </c>
      <c r="AH42" s="15"/>
      <c r="AI42" s="17">
        <f>AH42*100/I42</f>
        <v>0</v>
      </c>
      <c r="AJ42" s="15"/>
      <c r="AK42" s="17">
        <f>AJ42*100/I42</f>
        <v>0</v>
      </c>
      <c r="AL42" s="15"/>
      <c r="AM42" s="15"/>
      <c r="AN42" s="17">
        <f>AM42/I42</f>
        <v>0</v>
      </c>
      <c r="AO42" s="17" t="e">
        <f>AM42/AA42</f>
        <v>#DIV/0!</v>
      </c>
      <c r="AP42" s="15"/>
      <c r="AQ42" s="15"/>
      <c r="AR42" s="15"/>
      <c r="AS42" s="15">
        <f>AP42+AQ42+AR42</f>
        <v>0</v>
      </c>
      <c r="AT42" s="15" t="s">
        <v>58</v>
      </c>
      <c r="AU42" s="15"/>
      <c r="AV42" s="15"/>
      <c r="AW42" s="15"/>
      <c r="AX42" s="20">
        <f>AW42/I42</f>
        <v>0</v>
      </c>
      <c r="AY42" s="15"/>
      <c r="AZ42" s="21">
        <f>AY42*2000/I42</f>
        <v>0</v>
      </c>
      <c r="BA42" s="15"/>
      <c r="BB42" s="22" t="s">
        <v>60</v>
      </c>
    </row>
    <row r="43" spans="1:54" x14ac:dyDescent="0.25">
      <c r="A43" s="14" t="s">
        <v>169</v>
      </c>
      <c r="B43" s="15">
        <v>13968</v>
      </c>
      <c r="C43" s="15">
        <v>44320</v>
      </c>
      <c r="D43" s="15">
        <v>44061</v>
      </c>
      <c r="E43" s="15">
        <v>244400586</v>
      </c>
      <c r="F43" s="15" t="s">
        <v>55</v>
      </c>
      <c r="G43" s="15" t="s">
        <v>143</v>
      </c>
      <c r="H43" s="15" t="s">
        <v>170</v>
      </c>
      <c r="I43" s="15">
        <v>3278</v>
      </c>
      <c r="J43" s="15">
        <v>1</v>
      </c>
      <c r="K43" s="15">
        <v>7.5</v>
      </c>
      <c r="L43" s="15">
        <v>15</v>
      </c>
      <c r="M43" s="15">
        <v>1</v>
      </c>
      <c r="N43" s="15" t="s">
        <v>60</v>
      </c>
      <c r="O43" s="15" t="s">
        <v>171</v>
      </c>
      <c r="P43" s="15">
        <v>150</v>
      </c>
      <c r="Q43" s="16">
        <f>P43/I43</f>
        <v>4.5759609517998782E-2</v>
      </c>
      <c r="R43" s="15">
        <v>4954</v>
      </c>
      <c r="S43" s="15">
        <v>228</v>
      </c>
      <c r="T43" s="15">
        <v>23</v>
      </c>
      <c r="U43" s="15">
        <v>0</v>
      </c>
      <c r="V43" s="15">
        <v>0</v>
      </c>
      <c r="W43" s="15">
        <v>0</v>
      </c>
      <c r="X43" s="15">
        <v>0</v>
      </c>
      <c r="Y43" s="15">
        <v>0</v>
      </c>
      <c r="Z43" s="15">
        <v>10</v>
      </c>
      <c r="AA43" s="15">
        <f>R43+T43+V43+X43</f>
        <v>4977</v>
      </c>
      <c r="AB43" s="17">
        <f>AA43/I43</f>
        <v>1.5183038438071994</v>
      </c>
      <c r="AC43" s="18">
        <f>AA43/P43</f>
        <v>33.18</v>
      </c>
      <c r="AD43" s="15">
        <f>S43+U43+W43+Y43</f>
        <v>228</v>
      </c>
      <c r="AE43" s="18">
        <f>AD43/I43*100</f>
        <v>6.9554606467358147</v>
      </c>
      <c r="AF43" s="18">
        <f>AA43/AD43</f>
        <v>21.828947368421051</v>
      </c>
      <c r="AG43" s="18">
        <f>AF43/2</f>
        <v>10.914473684210526</v>
      </c>
      <c r="AH43" s="15"/>
      <c r="AI43" s="17">
        <f>AH43*100/I43</f>
        <v>0</v>
      </c>
      <c r="AJ43" s="15">
        <v>239</v>
      </c>
      <c r="AK43" s="17">
        <f>AJ43*100/I43</f>
        <v>7.2910311165344721</v>
      </c>
      <c r="AL43" s="15">
        <v>1232</v>
      </c>
      <c r="AM43" s="15">
        <v>3582</v>
      </c>
      <c r="AN43" s="17">
        <f>AM43/I43</f>
        <v>1.092739475289811</v>
      </c>
      <c r="AO43" s="17">
        <f>AM43/AA43</f>
        <v>0.71971066907775771</v>
      </c>
      <c r="AP43" s="15">
        <v>323</v>
      </c>
      <c r="AQ43" s="15">
        <v>7</v>
      </c>
      <c r="AR43" s="15">
        <v>1</v>
      </c>
      <c r="AS43" s="15">
        <f>AP43+AQ43+AR43</f>
        <v>331</v>
      </c>
      <c r="AT43" s="15" t="s">
        <v>58</v>
      </c>
      <c r="AU43" s="15"/>
      <c r="AV43" s="15">
        <v>300</v>
      </c>
      <c r="AW43" s="15">
        <v>3248</v>
      </c>
      <c r="AX43" s="20">
        <f>AW43/I43</f>
        <v>0.9908480780964003</v>
      </c>
      <c r="AY43" s="15">
        <v>0</v>
      </c>
      <c r="AZ43" s="21">
        <f>AY43*2000/I43</f>
        <v>0</v>
      </c>
      <c r="BA43" s="15">
        <v>25</v>
      </c>
      <c r="BB43" s="22" t="s">
        <v>58</v>
      </c>
    </row>
    <row r="44" spans="1:54" x14ac:dyDescent="0.25">
      <c r="A44" s="14" t="s">
        <v>172</v>
      </c>
      <c r="B44" s="15">
        <v>13543</v>
      </c>
      <c r="C44" s="15">
        <v>44140</v>
      </c>
      <c r="D44" s="15">
        <v>44223</v>
      </c>
      <c r="E44" s="15">
        <v>244400438</v>
      </c>
      <c r="F44" s="15" t="s">
        <v>55</v>
      </c>
      <c r="G44" s="15" t="s">
        <v>173</v>
      </c>
      <c r="H44" s="15" t="s">
        <v>174</v>
      </c>
      <c r="I44" s="15">
        <v>3688</v>
      </c>
      <c r="J44" s="15">
        <v>1</v>
      </c>
      <c r="K44" s="15">
        <v>6</v>
      </c>
      <c r="L44" s="15">
        <v>25</v>
      </c>
      <c r="M44" s="15">
        <v>0</v>
      </c>
      <c r="N44" s="15" t="s">
        <v>58</v>
      </c>
      <c r="O44" s="15" t="s">
        <v>175</v>
      </c>
      <c r="P44" s="15">
        <v>120</v>
      </c>
      <c r="Q44" s="16">
        <f>P44/I44</f>
        <v>3.2537960954446853E-2</v>
      </c>
      <c r="R44" s="15">
        <v>7972</v>
      </c>
      <c r="S44" s="15">
        <v>561</v>
      </c>
      <c r="T44" s="15">
        <v>7</v>
      </c>
      <c r="U44" s="15"/>
      <c r="V44" s="15">
        <v>0</v>
      </c>
      <c r="W44" s="15"/>
      <c r="X44" s="15">
        <v>0</v>
      </c>
      <c r="Y44" s="15">
        <v>0</v>
      </c>
      <c r="Z44" s="15">
        <v>24</v>
      </c>
      <c r="AA44" s="15">
        <f>R44+T44+V44+X44</f>
        <v>7979</v>
      </c>
      <c r="AB44" s="17">
        <f>AA44/I44</f>
        <v>2.1635032537960956</v>
      </c>
      <c r="AC44" s="18">
        <f>AA44/P44</f>
        <v>66.49166666666666</v>
      </c>
      <c r="AD44" s="15">
        <f>S44+U44+W44+Y44</f>
        <v>561</v>
      </c>
      <c r="AE44" s="18">
        <f>AD44/I44*100</f>
        <v>15.211496746203904</v>
      </c>
      <c r="AF44" s="18">
        <f>AA44/AD44</f>
        <v>14.222816399286987</v>
      </c>
      <c r="AG44" s="18">
        <f>AF44/2</f>
        <v>7.1114081996434937</v>
      </c>
      <c r="AH44" s="15"/>
      <c r="AI44" s="17">
        <f>AH44*100/I44</f>
        <v>0</v>
      </c>
      <c r="AJ44" s="15">
        <v>734</v>
      </c>
      <c r="AK44" s="17">
        <f>AJ44*100/I44</f>
        <v>19.902386117136661</v>
      </c>
      <c r="AL44" s="15"/>
      <c r="AM44" s="15">
        <v>8075</v>
      </c>
      <c r="AN44" s="17">
        <f>AM44/I44</f>
        <v>2.1895336225596531</v>
      </c>
      <c r="AO44" s="17">
        <f>AM44/AA44</f>
        <v>1.0120315829051258</v>
      </c>
      <c r="AP44" s="15"/>
      <c r="AQ44" s="15"/>
      <c r="AR44" s="15"/>
      <c r="AS44" s="15">
        <f>AP44+AQ44+AR44</f>
        <v>0</v>
      </c>
      <c r="AT44" s="15" t="s">
        <v>58</v>
      </c>
      <c r="AU44" s="15"/>
      <c r="AV44" s="15">
        <v>0</v>
      </c>
      <c r="AW44" s="15">
        <v>5169</v>
      </c>
      <c r="AX44" s="20">
        <f>AW44/I44</f>
        <v>1.4015726681127982</v>
      </c>
      <c r="AY44" s="15">
        <v>0</v>
      </c>
      <c r="AZ44" s="21">
        <f>AY44*2000/I44</f>
        <v>0</v>
      </c>
      <c r="BA44" s="15">
        <v>21</v>
      </c>
      <c r="BB44" s="22" t="s">
        <v>60</v>
      </c>
    </row>
    <row r="45" spans="1:54" x14ac:dyDescent="0.25">
      <c r="A45" s="14" t="s">
        <v>176</v>
      </c>
      <c r="B45" s="15">
        <v>1861</v>
      </c>
      <c r="C45" s="15">
        <v>44190</v>
      </c>
      <c r="D45" s="15">
        <v>44063</v>
      </c>
      <c r="E45" s="15">
        <v>200067635</v>
      </c>
      <c r="F45" s="15" t="s">
        <v>55</v>
      </c>
      <c r="G45" s="15" t="s">
        <v>63</v>
      </c>
      <c r="H45" s="15" t="s">
        <v>177</v>
      </c>
      <c r="I45" s="15">
        <v>3734</v>
      </c>
      <c r="J45" s="15">
        <v>1</v>
      </c>
      <c r="K45" s="15">
        <v>10</v>
      </c>
      <c r="L45" s="15">
        <v>20</v>
      </c>
      <c r="M45" s="15">
        <v>3</v>
      </c>
      <c r="N45" s="15" t="s">
        <v>60</v>
      </c>
      <c r="O45" s="15" t="s">
        <v>116</v>
      </c>
      <c r="P45" s="15">
        <v>265</v>
      </c>
      <c r="Q45" s="16">
        <f>P45/I45</f>
        <v>7.0969469737546864E-2</v>
      </c>
      <c r="R45" s="15">
        <v>12327</v>
      </c>
      <c r="S45" s="15">
        <v>1145</v>
      </c>
      <c r="T45" s="15">
        <v>107</v>
      </c>
      <c r="U45" s="15">
        <v>5</v>
      </c>
      <c r="V45" s="15">
        <v>1176</v>
      </c>
      <c r="W45" s="15">
        <v>95</v>
      </c>
      <c r="X45" s="15">
        <v>0</v>
      </c>
      <c r="Y45" s="15">
        <v>0</v>
      </c>
      <c r="Z45" s="15">
        <v>32</v>
      </c>
      <c r="AA45" s="15">
        <f>R45+T45+V45+X45</f>
        <v>13610</v>
      </c>
      <c r="AB45" s="17">
        <f>AA45/I45</f>
        <v>3.6448848419925013</v>
      </c>
      <c r="AC45" s="18">
        <f>AA45/P45</f>
        <v>51.358490566037737</v>
      </c>
      <c r="AD45" s="15">
        <f>S45+U45+W45+Y45</f>
        <v>1245</v>
      </c>
      <c r="AE45" s="18">
        <f>AD45/I45*100</f>
        <v>33.342260310658808</v>
      </c>
      <c r="AF45" s="18">
        <f>AA45/AD45</f>
        <v>10.931726907630521</v>
      </c>
      <c r="AG45" s="18">
        <f>AF45/2</f>
        <v>5.4658634538152606</v>
      </c>
      <c r="AH45" s="15">
        <v>1074</v>
      </c>
      <c r="AI45" s="17">
        <f>AH45*100/I45</f>
        <v>28.762720942688805</v>
      </c>
      <c r="AJ45" s="15">
        <v>814</v>
      </c>
      <c r="AK45" s="17">
        <f>AJ45*100/I45</f>
        <v>21.799678628816284</v>
      </c>
      <c r="AL45" s="15"/>
      <c r="AM45" s="15">
        <v>19309</v>
      </c>
      <c r="AN45" s="17">
        <f>AM45/I45</f>
        <v>5.1711301553294051</v>
      </c>
      <c r="AO45" s="17">
        <f>AM45/AA45</f>
        <v>1.4187362233651726</v>
      </c>
      <c r="AP45" s="15">
        <v>2486</v>
      </c>
      <c r="AQ45" s="15"/>
      <c r="AR45" s="15">
        <v>335</v>
      </c>
      <c r="AS45" s="15">
        <f>AP45+AQ45+AR45</f>
        <v>2821</v>
      </c>
      <c r="AT45" s="15" t="s">
        <v>60</v>
      </c>
      <c r="AU45" s="15" t="s">
        <v>80</v>
      </c>
      <c r="AV45" s="15">
        <v>1936</v>
      </c>
      <c r="AW45" s="15">
        <v>13147</v>
      </c>
      <c r="AX45" s="20">
        <f>AW45/I45</f>
        <v>3.5208891269416176</v>
      </c>
      <c r="AY45" s="15">
        <v>1.6</v>
      </c>
      <c r="AZ45" s="21">
        <f>AY45*2000/I45</f>
        <v>0.85698982324584894</v>
      </c>
      <c r="BA45" s="15">
        <v>16</v>
      </c>
      <c r="BB45" s="22"/>
    </row>
    <row r="46" spans="1:54" x14ac:dyDescent="0.25">
      <c r="A46" s="14" t="s">
        <v>178</v>
      </c>
      <c r="B46" s="15">
        <v>13546</v>
      </c>
      <c r="C46" s="15">
        <v>44190</v>
      </c>
      <c r="D46" s="15">
        <v>44064</v>
      </c>
      <c r="E46" s="15">
        <v>200067635</v>
      </c>
      <c r="F46" s="15" t="s">
        <v>55</v>
      </c>
      <c r="G46" s="15" t="s">
        <v>63</v>
      </c>
      <c r="H46" s="15" t="s">
        <v>179</v>
      </c>
      <c r="I46" s="15">
        <v>4996</v>
      </c>
      <c r="J46" s="15">
        <v>1</v>
      </c>
      <c r="K46" s="15">
        <v>9</v>
      </c>
      <c r="L46" s="15">
        <v>10</v>
      </c>
      <c r="M46" s="15">
        <v>2</v>
      </c>
      <c r="N46" s="15" t="s">
        <v>60</v>
      </c>
      <c r="O46" s="15" t="s">
        <v>180</v>
      </c>
      <c r="P46" s="15">
        <v>150</v>
      </c>
      <c r="Q46" s="16">
        <f>P46/I46</f>
        <v>3.0024019215372299E-2</v>
      </c>
      <c r="R46" s="15">
        <v>7178</v>
      </c>
      <c r="S46" s="15">
        <v>842</v>
      </c>
      <c r="T46" s="15">
        <v>141</v>
      </c>
      <c r="U46" s="15">
        <v>0</v>
      </c>
      <c r="V46" s="15">
        <v>0</v>
      </c>
      <c r="W46" s="15">
        <v>0</v>
      </c>
      <c r="X46" s="15">
        <v>0</v>
      </c>
      <c r="Y46" s="15">
        <v>0</v>
      </c>
      <c r="Z46" s="15">
        <v>22</v>
      </c>
      <c r="AA46" s="15">
        <f>R46+T46+V46+X46</f>
        <v>7319</v>
      </c>
      <c r="AB46" s="17">
        <f>AA46/I46</f>
        <v>1.4649719775820655</v>
      </c>
      <c r="AC46" s="18">
        <f>AA46/P46</f>
        <v>48.793333333333337</v>
      </c>
      <c r="AD46" s="15">
        <f>S46+U46+W46+Y46</f>
        <v>842</v>
      </c>
      <c r="AE46" s="18">
        <f>AD46/I46*100</f>
        <v>16.853482786228984</v>
      </c>
      <c r="AF46" s="18">
        <f>AA46/AD46</f>
        <v>8.6923990498812351</v>
      </c>
      <c r="AG46" s="18">
        <f>AF46/2</f>
        <v>4.3461995249406176</v>
      </c>
      <c r="AH46" s="15">
        <v>856</v>
      </c>
      <c r="AI46" s="17">
        <f>AH46*100/I46</f>
        <v>17.133706965572458</v>
      </c>
      <c r="AJ46" s="15">
        <v>583</v>
      </c>
      <c r="AK46" s="17">
        <f>AJ46*100/I46</f>
        <v>11.669335468374699</v>
      </c>
      <c r="AL46" s="15">
        <v>3644</v>
      </c>
      <c r="AM46" s="15">
        <v>15243</v>
      </c>
      <c r="AN46" s="17">
        <f>AM46/I46</f>
        <v>3.0510408326661329</v>
      </c>
      <c r="AO46" s="17">
        <f>AM46/AA46</f>
        <v>2.0826615657876757</v>
      </c>
      <c r="AP46" s="15">
        <v>2590</v>
      </c>
      <c r="AQ46" s="15"/>
      <c r="AR46" s="15">
        <v>0</v>
      </c>
      <c r="AS46" s="15">
        <f>AP46+AQ46+AR46</f>
        <v>2590</v>
      </c>
      <c r="AT46" s="15" t="s">
        <v>58</v>
      </c>
      <c r="AU46" s="15"/>
      <c r="AV46" s="15">
        <v>475</v>
      </c>
      <c r="AW46" s="15">
        <v>6621</v>
      </c>
      <c r="AX46" s="20">
        <f>AW46/I46</f>
        <v>1.3252602081665332</v>
      </c>
      <c r="AY46" s="15">
        <v>0.71</v>
      </c>
      <c r="AZ46" s="21">
        <f>AY46*2000/I46</f>
        <v>0.28422738190552443</v>
      </c>
      <c r="BA46" s="15">
        <v>20</v>
      </c>
      <c r="BB46" s="22"/>
    </row>
    <row r="47" spans="1:54" x14ac:dyDescent="0.25">
      <c r="A47" s="14" t="s">
        <v>181</v>
      </c>
      <c r="B47" s="15">
        <v>13307</v>
      </c>
      <c r="C47" s="15">
        <v>44520</v>
      </c>
      <c r="D47" s="15">
        <v>44065</v>
      </c>
      <c r="E47" s="15">
        <v>200072726</v>
      </c>
      <c r="F47" s="15" t="s">
        <v>55</v>
      </c>
      <c r="G47" s="15" t="s">
        <v>118</v>
      </c>
      <c r="H47" s="15" t="s">
        <v>152</v>
      </c>
      <c r="I47" s="15">
        <v>781</v>
      </c>
      <c r="J47" s="15">
        <v>1</v>
      </c>
      <c r="K47" s="15"/>
      <c r="L47" s="15"/>
      <c r="M47" s="15"/>
      <c r="N47" s="15"/>
      <c r="O47" s="15" t="s">
        <v>119</v>
      </c>
      <c r="P47" s="15"/>
      <c r="Q47" s="16">
        <f>P47/I47</f>
        <v>0</v>
      </c>
      <c r="R47" s="15"/>
      <c r="S47" s="15"/>
      <c r="T47" s="15"/>
      <c r="U47" s="15"/>
      <c r="V47" s="15"/>
      <c r="W47" s="15"/>
      <c r="X47" s="15"/>
      <c r="Y47" s="15"/>
      <c r="Z47" s="15"/>
      <c r="AA47" s="15">
        <f>R47+T47+V47+X47</f>
        <v>0</v>
      </c>
      <c r="AB47" s="17">
        <f>AA47/I47</f>
        <v>0</v>
      </c>
      <c r="AC47" s="18" t="e">
        <f>AA47/P47</f>
        <v>#DIV/0!</v>
      </c>
      <c r="AD47" s="15">
        <f>S47+U47+W47+Y47</f>
        <v>0</v>
      </c>
      <c r="AE47" s="18">
        <f>AD47/I47*100</f>
        <v>0</v>
      </c>
      <c r="AF47" s="18" t="e">
        <f>AA47/AD47</f>
        <v>#DIV/0!</v>
      </c>
      <c r="AG47" s="18" t="e">
        <f>AF47/2</f>
        <v>#DIV/0!</v>
      </c>
      <c r="AH47" s="15"/>
      <c r="AI47" s="17">
        <f>AH47*100/I47</f>
        <v>0</v>
      </c>
      <c r="AJ47" s="15"/>
      <c r="AK47" s="17">
        <f>AJ47*100/I47</f>
        <v>0</v>
      </c>
      <c r="AL47" s="15"/>
      <c r="AM47" s="15"/>
      <c r="AN47" s="17">
        <f>AM47/I47</f>
        <v>0</v>
      </c>
      <c r="AO47" s="17" t="e">
        <f>AM47/AA47</f>
        <v>#DIV/0!</v>
      </c>
      <c r="AP47" s="15"/>
      <c r="AQ47" s="15"/>
      <c r="AR47" s="15"/>
      <c r="AS47" s="15">
        <f>AP47+AQ47+AR47</f>
        <v>0</v>
      </c>
      <c r="AT47" s="15" t="s">
        <v>58</v>
      </c>
      <c r="AU47" s="15"/>
      <c r="AV47" s="15"/>
      <c r="AW47" s="15"/>
      <c r="AX47" s="20">
        <f>AW47/I47</f>
        <v>0</v>
      </c>
      <c r="AY47" s="15"/>
      <c r="AZ47" s="21">
        <f>AY47*2000/I47</f>
        <v>0</v>
      </c>
      <c r="BA47" s="15"/>
      <c r="BB47" s="22" t="s">
        <v>60</v>
      </c>
    </row>
    <row r="48" spans="1:54" x14ac:dyDescent="0.25">
      <c r="A48" s="14" t="s">
        <v>182</v>
      </c>
      <c r="B48" s="15">
        <v>13549</v>
      </c>
      <c r="C48" s="15">
        <v>44119</v>
      </c>
      <c r="D48" s="15">
        <v>44066</v>
      </c>
      <c r="E48" s="15">
        <v>244400503</v>
      </c>
      <c r="F48" s="15" t="s">
        <v>55</v>
      </c>
      <c r="G48" s="15" t="s">
        <v>115</v>
      </c>
      <c r="H48" s="15" t="s">
        <v>183</v>
      </c>
      <c r="I48" s="15">
        <v>6125</v>
      </c>
      <c r="J48" s="15">
        <v>1</v>
      </c>
      <c r="K48" s="15">
        <v>22</v>
      </c>
      <c r="L48" s="15">
        <v>53</v>
      </c>
      <c r="M48" s="15">
        <v>4</v>
      </c>
      <c r="N48" s="15" t="s">
        <v>60</v>
      </c>
      <c r="O48" s="15" t="s">
        <v>116</v>
      </c>
      <c r="P48" s="15">
        <v>450</v>
      </c>
      <c r="Q48" s="16">
        <f>P48/I48</f>
        <v>7.3469387755102047E-2</v>
      </c>
      <c r="R48" s="15">
        <v>12399</v>
      </c>
      <c r="S48" s="15">
        <v>732</v>
      </c>
      <c r="T48" s="15">
        <v>2819</v>
      </c>
      <c r="U48" s="15">
        <v>375</v>
      </c>
      <c r="V48" s="15">
        <v>2612</v>
      </c>
      <c r="W48" s="15">
        <v>366</v>
      </c>
      <c r="X48" s="15">
        <v>0</v>
      </c>
      <c r="Y48" s="15">
        <v>0</v>
      </c>
      <c r="Z48" s="15">
        <v>60</v>
      </c>
      <c r="AA48" s="15">
        <f>R48+T48+V48+X48</f>
        <v>17830</v>
      </c>
      <c r="AB48" s="17">
        <f>AA48/I48</f>
        <v>2.9110204081632651</v>
      </c>
      <c r="AC48" s="18">
        <f>AA48/P48</f>
        <v>39.62222222222222</v>
      </c>
      <c r="AD48" s="15">
        <f>S48+U48+W48+Y48</f>
        <v>1473</v>
      </c>
      <c r="AE48" s="18">
        <f>AD48/I48*100</f>
        <v>24.048979591836737</v>
      </c>
      <c r="AF48" s="18">
        <f>AA48/AD48</f>
        <v>12.104548540393754</v>
      </c>
      <c r="AG48" s="18">
        <f>AF48/2</f>
        <v>6.052274270196877</v>
      </c>
      <c r="AH48" s="15">
        <v>2565</v>
      </c>
      <c r="AI48" s="17">
        <f>AH48*100/I48</f>
        <v>41.877551020408163</v>
      </c>
      <c r="AJ48" s="15">
        <v>1424</v>
      </c>
      <c r="AK48" s="17">
        <f>AJ48*100/I48</f>
        <v>23.248979591836736</v>
      </c>
      <c r="AL48" s="15">
        <v>6061</v>
      </c>
      <c r="AM48" s="15">
        <v>32775</v>
      </c>
      <c r="AN48" s="17">
        <f>AM48/I48</f>
        <v>5.3510204081632651</v>
      </c>
      <c r="AO48" s="17">
        <f>AM48/AA48</f>
        <v>1.8381940549635445</v>
      </c>
      <c r="AP48" s="15">
        <v>1970</v>
      </c>
      <c r="AQ48" s="15"/>
      <c r="AR48" s="15">
        <v>186</v>
      </c>
      <c r="AS48" s="15">
        <f>AP48+AQ48+AR48</f>
        <v>2156</v>
      </c>
      <c r="AT48" s="15" t="s">
        <v>58</v>
      </c>
      <c r="AU48" s="15"/>
      <c r="AV48" s="15">
        <v>381</v>
      </c>
      <c r="AW48" s="15">
        <v>37560</v>
      </c>
      <c r="AX48" s="20">
        <f>AW48/I48</f>
        <v>6.1322448979591835</v>
      </c>
      <c r="AY48" s="15">
        <v>3</v>
      </c>
      <c r="AZ48" s="21">
        <f>AY48*2000/I48</f>
        <v>0.97959183673469385</v>
      </c>
      <c r="BA48" s="15">
        <v>30</v>
      </c>
      <c r="BB48" s="22"/>
    </row>
    <row r="49" spans="1:54" x14ac:dyDescent="0.25">
      <c r="A49" s="14" t="s">
        <v>184</v>
      </c>
      <c r="B49" s="15">
        <v>12307</v>
      </c>
      <c r="C49" s="15">
        <v>44290</v>
      </c>
      <c r="D49" s="15">
        <v>44067</v>
      </c>
      <c r="E49" s="15">
        <v>243500741</v>
      </c>
      <c r="F49" s="15" t="s">
        <v>55</v>
      </c>
      <c r="G49" s="15" t="s">
        <v>70</v>
      </c>
      <c r="H49" s="15"/>
      <c r="I49" s="23">
        <v>0</v>
      </c>
      <c r="J49" s="15">
        <v>1</v>
      </c>
      <c r="K49" s="15">
        <v>2</v>
      </c>
      <c r="L49" s="15">
        <v>5</v>
      </c>
      <c r="M49" s="15">
        <v>0</v>
      </c>
      <c r="N49" s="15" t="s">
        <v>58</v>
      </c>
      <c r="O49" s="15"/>
      <c r="P49" s="15">
        <v>40</v>
      </c>
      <c r="Q49" s="16" t="e">
        <f>P49/I49</f>
        <v>#DIV/0!</v>
      </c>
      <c r="R49" s="15">
        <v>866</v>
      </c>
      <c r="S49" s="15">
        <v>0</v>
      </c>
      <c r="T49" s="15"/>
      <c r="U49" s="15">
        <v>0</v>
      </c>
      <c r="V49" s="15"/>
      <c r="W49" s="15">
        <v>0</v>
      </c>
      <c r="X49" s="15">
        <v>0</v>
      </c>
      <c r="Y49" s="15">
        <v>0</v>
      </c>
      <c r="Z49" s="15">
        <v>0</v>
      </c>
      <c r="AA49" s="15">
        <f>R49+T49+V49+X49</f>
        <v>866</v>
      </c>
      <c r="AB49" s="17" t="e">
        <f>AA49/I49</f>
        <v>#DIV/0!</v>
      </c>
      <c r="AC49" s="18">
        <f>AA49/P49</f>
        <v>21.65</v>
      </c>
      <c r="AD49" s="15">
        <f>S49+U49+W49+Y49</f>
        <v>0</v>
      </c>
      <c r="AE49" s="18" t="e">
        <f>AD49/I49*100</f>
        <v>#DIV/0!</v>
      </c>
      <c r="AF49" s="18" t="e">
        <f>AA49/AD49</f>
        <v>#DIV/0!</v>
      </c>
      <c r="AG49" s="18" t="e">
        <f>AF49/2</f>
        <v>#DIV/0!</v>
      </c>
      <c r="AH49" s="15"/>
      <c r="AI49" s="17" t="e">
        <f>AH49*100/I49</f>
        <v>#DIV/0!</v>
      </c>
      <c r="AJ49" s="15">
        <v>37</v>
      </c>
      <c r="AK49" s="17" t="e">
        <f>AJ49*100/I49</f>
        <v>#DIV/0!</v>
      </c>
      <c r="AL49" s="15"/>
      <c r="AM49" s="15">
        <v>563</v>
      </c>
      <c r="AN49" s="17" t="e">
        <f>AM49/I49</f>
        <v>#DIV/0!</v>
      </c>
      <c r="AO49" s="17">
        <f>AM49/AA49</f>
        <v>0.65011547344110854</v>
      </c>
      <c r="AP49" s="15"/>
      <c r="AQ49" s="15"/>
      <c r="AR49" s="15"/>
      <c r="AS49" s="15">
        <f>AP49+AQ49+AR49</f>
        <v>0</v>
      </c>
      <c r="AT49" s="15"/>
      <c r="AU49" s="15"/>
      <c r="AV49" s="15">
        <v>0</v>
      </c>
      <c r="AW49" s="15">
        <v>0</v>
      </c>
      <c r="AX49" s="20" t="e">
        <f>AW49/I49</f>
        <v>#DIV/0!</v>
      </c>
      <c r="AY49" s="15">
        <v>0.1</v>
      </c>
      <c r="AZ49" s="21" t="e">
        <f>AY49*2000/I49</f>
        <v>#DIV/0!</v>
      </c>
      <c r="BA49" s="15">
        <v>0</v>
      </c>
      <c r="BB49" s="22" t="s">
        <v>58</v>
      </c>
    </row>
    <row r="50" spans="1:54" x14ac:dyDescent="0.25">
      <c r="A50" s="14" t="s">
        <v>185</v>
      </c>
      <c r="B50" s="15">
        <v>1862</v>
      </c>
      <c r="C50" s="15">
        <v>44290</v>
      </c>
      <c r="D50" s="15">
        <v>44067</v>
      </c>
      <c r="E50" s="15">
        <v>243500741</v>
      </c>
      <c r="F50" s="15" t="s">
        <v>55</v>
      </c>
      <c r="G50" s="15" t="s">
        <v>70</v>
      </c>
      <c r="H50" s="15"/>
      <c r="I50" s="23">
        <v>5281</v>
      </c>
      <c r="J50" s="15">
        <v>1</v>
      </c>
      <c r="K50" s="15">
        <v>21</v>
      </c>
      <c r="L50" s="15">
        <v>40</v>
      </c>
      <c r="M50" s="15">
        <v>4</v>
      </c>
      <c r="N50" s="15" t="s">
        <v>60</v>
      </c>
      <c r="O50" s="15"/>
      <c r="P50" s="15">
        <v>422</v>
      </c>
      <c r="Q50" s="16">
        <f>P50/I50</f>
        <v>7.990910812346147E-2</v>
      </c>
      <c r="R50" s="15">
        <v>15790</v>
      </c>
      <c r="S50" s="15">
        <v>1156</v>
      </c>
      <c r="T50" s="15">
        <v>41</v>
      </c>
      <c r="U50" s="15">
        <v>2</v>
      </c>
      <c r="V50" s="15">
        <v>2026</v>
      </c>
      <c r="W50" s="15">
        <v>157</v>
      </c>
      <c r="X50" s="15">
        <v>0</v>
      </c>
      <c r="Y50" s="15">
        <v>0</v>
      </c>
      <c r="Z50" s="15">
        <v>34</v>
      </c>
      <c r="AA50" s="15">
        <f>R50+T50+V50+X50</f>
        <v>17857</v>
      </c>
      <c r="AB50" s="17">
        <f>AA50/I50</f>
        <v>3.3813671653096002</v>
      </c>
      <c r="AC50" s="18">
        <f>AA50/P50</f>
        <v>42.31516587677725</v>
      </c>
      <c r="AD50" s="15">
        <f>S50+U50+W50+Y50</f>
        <v>1315</v>
      </c>
      <c r="AE50" s="18">
        <f>AD50/I50*100</f>
        <v>24.900587010035981</v>
      </c>
      <c r="AF50" s="18">
        <f>AA50/AD50</f>
        <v>13.579467680608365</v>
      </c>
      <c r="AG50" s="18">
        <f>AF50/2</f>
        <v>6.7897338403041827</v>
      </c>
      <c r="AH50" s="15">
        <v>1301</v>
      </c>
      <c r="AI50" s="17">
        <f>AH50*100/I50</f>
        <v>24.635485703465253</v>
      </c>
      <c r="AJ50" s="15">
        <v>1301</v>
      </c>
      <c r="AK50" s="17">
        <f>AJ50*100/I50</f>
        <v>24.635485703465253</v>
      </c>
      <c r="AL50" s="15"/>
      <c r="AM50" s="15">
        <v>41331</v>
      </c>
      <c r="AN50" s="17">
        <f>AM50/I50</f>
        <v>7.8263586441961746</v>
      </c>
      <c r="AO50" s="17">
        <f>AM50/AA50</f>
        <v>2.3145545164361314</v>
      </c>
      <c r="AP50" s="15">
        <v>1293</v>
      </c>
      <c r="AQ50" s="15"/>
      <c r="AR50" s="15">
        <v>561</v>
      </c>
      <c r="AS50" s="15">
        <f>AP50+AQ50+AR50</f>
        <v>1854</v>
      </c>
      <c r="AT50" s="15"/>
      <c r="AU50" s="15"/>
      <c r="AV50" s="15">
        <v>1121</v>
      </c>
      <c r="AW50" s="15">
        <v>19821</v>
      </c>
      <c r="AX50" s="20">
        <f>AW50/I50</f>
        <v>3.7532664268131035</v>
      </c>
      <c r="AY50" s="15">
        <v>1.9</v>
      </c>
      <c r="AZ50" s="21">
        <f>AY50*2000/I50</f>
        <v>0.71956068926339711</v>
      </c>
      <c r="BA50" s="15">
        <v>0</v>
      </c>
      <c r="BB50" s="22"/>
    </row>
    <row r="51" spans="1:54" x14ac:dyDescent="0.25">
      <c r="A51" s="14" t="s">
        <v>186</v>
      </c>
      <c r="B51" s="15">
        <v>4731</v>
      </c>
      <c r="C51" s="15">
        <v>44530</v>
      </c>
      <c r="D51" s="15">
        <v>44068</v>
      </c>
      <c r="E51" s="15">
        <v>200000438</v>
      </c>
      <c r="F51" s="15" t="s">
        <v>55</v>
      </c>
      <c r="G51" s="15" t="s">
        <v>149</v>
      </c>
      <c r="H51" s="15" t="s">
        <v>162</v>
      </c>
      <c r="I51" s="15">
        <v>3405</v>
      </c>
      <c r="J51" s="15">
        <v>1</v>
      </c>
      <c r="K51" s="15">
        <v>12</v>
      </c>
      <c r="L51" s="15">
        <v>4</v>
      </c>
      <c r="M51" s="15">
        <v>3</v>
      </c>
      <c r="N51" s="15" t="s">
        <v>60</v>
      </c>
      <c r="O51" s="15" t="s">
        <v>59</v>
      </c>
      <c r="P51" s="15">
        <v>206</v>
      </c>
      <c r="Q51" s="16">
        <f>P51/I51</f>
        <v>6.04992657856094E-2</v>
      </c>
      <c r="R51" s="15">
        <v>6083</v>
      </c>
      <c r="S51" s="15">
        <v>407</v>
      </c>
      <c r="T51" s="15">
        <v>97</v>
      </c>
      <c r="U51" s="15">
        <v>3</v>
      </c>
      <c r="V51" s="15">
        <v>76</v>
      </c>
      <c r="W51" s="15">
        <v>0</v>
      </c>
      <c r="X51" s="15">
        <v>4</v>
      </c>
      <c r="Y51" s="15">
        <v>4</v>
      </c>
      <c r="Z51" s="15">
        <v>11</v>
      </c>
      <c r="AA51" s="15">
        <f>R51+T51+V51+X51</f>
        <v>6260</v>
      </c>
      <c r="AB51" s="17">
        <f>AA51/I51</f>
        <v>1.8384728340675478</v>
      </c>
      <c r="AC51" s="18">
        <f>AA51/P51</f>
        <v>30.388349514563107</v>
      </c>
      <c r="AD51" s="15">
        <f>S51+U51+W51+Y51</f>
        <v>414</v>
      </c>
      <c r="AE51" s="18">
        <f>AD51/I51*100</f>
        <v>12.158590308370044</v>
      </c>
      <c r="AF51" s="18">
        <f>AA51/AD51</f>
        <v>15.120772946859903</v>
      </c>
      <c r="AG51" s="18">
        <f>AF51/2</f>
        <v>7.5603864734299515</v>
      </c>
      <c r="AH51" s="15"/>
      <c r="AI51" s="17">
        <f>AH51*100/I51</f>
        <v>0</v>
      </c>
      <c r="AJ51" s="15">
        <v>341</v>
      </c>
      <c r="AK51" s="17">
        <f>AJ51*100/I51</f>
        <v>10.014684287812042</v>
      </c>
      <c r="AL51" s="15">
        <v>1338</v>
      </c>
      <c r="AM51" s="15">
        <v>5915</v>
      </c>
      <c r="AN51" s="17">
        <f>AM51/I51</f>
        <v>1.737151248164464</v>
      </c>
      <c r="AO51" s="17">
        <f>AM51/AA51</f>
        <v>0.944888178913738</v>
      </c>
      <c r="AP51" s="15">
        <v>520</v>
      </c>
      <c r="AQ51" s="15">
        <v>5</v>
      </c>
      <c r="AR51" s="15">
        <v>76</v>
      </c>
      <c r="AS51" s="15">
        <f>AP51+AQ51+AR51</f>
        <v>601</v>
      </c>
      <c r="AT51" s="15" t="s">
        <v>58</v>
      </c>
      <c r="AU51" s="15"/>
      <c r="AV51" s="15">
        <v>781</v>
      </c>
      <c r="AW51" s="19">
        <v>6892</v>
      </c>
      <c r="AX51" s="20">
        <f>AW51/I51</f>
        <v>2.0240822320117475</v>
      </c>
      <c r="AY51" s="19">
        <v>0.7</v>
      </c>
      <c r="AZ51" s="21">
        <f>AY51*2000/I51</f>
        <v>0.41116005873715122</v>
      </c>
      <c r="BA51" s="15">
        <v>20</v>
      </c>
      <c r="BB51" s="22" t="s">
        <v>58</v>
      </c>
    </row>
    <row r="52" spans="1:54" x14ac:dyDescent="0.25">
      <c r="A52" s="14" t="s">
        <v>187</v>
      </c>
      <c r="B52" s="15">
        <v>1863</v>
      </c>
      <c r="C52" s="15">
        <v>44350</v>
      </c>
      <c r="D52" s="15">
        <v>44069</v>
      </c>
      <c r="E52" s="15">
        <v>244400610</v>
      </c>
      <c r="F52" s="15" t="s">
        <v>97</v>
      </c>
      <c r="G52" s="15" t="s">
        <v>67</v>
      </c>
      <c r="H52" s="15" t="s">
        <v>188</v>
      </c>
      <c r="I52" s="15">
        <v>16426</v>
      </c>
      <c r="J52" s="15">
        <v>1</v>
      </c>
      <c r="K52" s="15">
        <v>24</v>
      </c>
      <c r="L52" s="15">
        <v>120</v>
      </c>
      <c r="M52" s="15">
        <v>9</v>
      </c>
      <c r="N52" s="15" t="s">
        <v>60</v>
      </c>
      <c r="O52" s="15" t="s">
        <v>112</v>
      </c>
      <c r="P52" s="15">
        <v>760</v>
      </c>
      <c r="Q52" s="16">
        <f>P52/I52</f>
        <v>4.6268111530500429E-2</v>
      </c>
      <c r="R52" s="15">
        <v>23243</v>
      </c>
      <c r="S52" s="15">
        <v>1651</v>
      </c>
      <c r="T52" s="15">
        <v>6049</v>
      </c>
      <c r="U52" s="15">
        <v>234</v>
      </c>
      <c r="V52" s="15">
        <v>2279</v>
      </c>
      <c r="W52" s="15">
        <v>111</v>
      </c>
      <c r="X52" s="15">
        <v>0</v>
      </c>
      <c r="Y52" s="15">
        <v>0</v>
      </c>
      <c r="Z52" s="15">
        <v>93</v>
      </c>
      <c r="AA52" s="15">
        <f>R52+T52+V52+X52</f>
        <v>31571</v>
      </c>
      <c r="AB52" s="17">
        <f>AA52/I52</f>
        <v>1.9220138804334592</v>
      </c>
      <c r="AC52" s="18">
        <f>AA52/P52</f>
        <v>41.540789473684214</v>
      </c>
      <c r="AD52" s="15">
        <f>S52+U52+W52+Y52</f>
        <v>1996</v>
      </c>
      <c r="AE52" s="18">
        <f>AD52/I52*100</f>
        <v>12.15146718616827</v>
      </c>
      <c r="AF52" s="18">
        <f>AA52/AD52</f>
        <v>15.817134268537075</v>
      </c>
      <c r="AG52" s="18">
        <f>AF52/2</f>
        <v>7.9085671342685373</v>
      </c>
      <c r="AH52" s="15">
        <v>2595</v>
      </c>
      <c r="AI52" s="17">
        <f>AH52*100/I52</f>
        <v>15.798124923901133</v>
      </c>
      <c r="AJ52" s="15">
        <v>2595</v>
      </c>
      <c r="AK52" s="17">
        <f>AJ52*100/I52</f>
        <v>15.798124923901133</v>
      </c>
      <c r="AL52" s="15"/>
      <c r="AM52" s="15">
        <v>81626</v>
      </c>
      <c r="AN52" s="17">
        <f>AM52/I52</f>
        <v>4.9693169365639838</v>
      </c>
      <c r="AO52" s="17">
        <f>AM52/AA52</f>
        <v>2.585474010959425</v>
      </c>
      <c r="AP52" s="15">
        <v>60235</v>
      </c>
      <c r="AQ52" s="15"/>
      <c r="AR52" s="15">
        <v>7457</v>
      </c>
      <c r="AS52" s="15">
        <f>AP52+AQ52+AR52</f>
        <v>67692</v>
      </c>
      <c r="AT52" s="15" t="s">
        <v>60</v>
      </c>
      <c r="AU52" s="15" t="s">
        <v>80</v>
      </c>
      <c r="AV52" s="15">
        <v>3339</v>
      </c>
      <c r="AW52" s="15">
        <v>39972</v>
      </c>
      <c r="AX52" s="20">
        <f>AW52/I52</f>
        <v>2.4334591501278462</v>
      </c>
      <c r="AY52" s="15">
        <v>8.8000000000000007</v>
      </c>
      <c r="AZ52" s="21">
        <f>AY52*2000/I52</f>
        <v>1.0714720564957994</v>
      </c>
      <c r="BA52" s="15">
        <v>0</v>
      </c>
      <c r="BB52" s="22"/>
    </row>
    <row r="53" spans="1:54" x14ac:dyDescent="0.25">
      <c r="A53" s="14" t="s">
        <v>189</v>
      </c>
      <c r="B53" s="15">
        <v>1865</v>
      </c>
      <c r="C53" s="15">
        <v>44115</v>
      </c>
      <c r="D53" s="15">
        <v>44071</v>
      </c>
      <c r="E53" s="15">
        <v>200067635</v>
      </c>
      <c r="F53" s="15" t="s">
        <v>55</v>
      </c>
      <c r="G53" s="15" t="s">
        <v>63</v>
      </c>
      <c r="H53" s="15"/>
      <c r="I53" s="15">
        <v>5886</v>
      </c>
      <c r="J53" s="15">
        <v>1</v>
      </c>
      <c r="K53" s="15">
        <v>15</v>
      </c>
      <c r="L53" s="15">
        <v>28</v>
      </c>
      <c r="M53" s="15">
        <v>3</v>
      </c>
      <c r="N53" s="15" t="s">
        <v>60</v>
      </c>
      <c r="O53" s="15" t="s">
        <v>190</v>
      </c>
      <c r="P53" s="15">
        <v>260</v>
      </c>
      <c r="Q53" s="16">
        <f>P53/I53</f>
        <v>4.4172612979952432E-2</v>
      </c>
      <c r="R53" s="15">
        <v>10484</v>
      </c>
      <c r="S53" s="15">
        <v>692</v>
      </c>
      <c r="T53" s="15">
        <v>0</v>
      </c>
      <c r="U53" s="15">
        <v>0</v>
      </c>
      <c r="V53" s="15">
        <v>0</v>
      </c>
      <c r="W53" s="15">
        <v>0</v>
      </c>
      <c r="X53" s="15">
        <v>0</v>
      </c>
      <c r="Y53" s="15">
        <v>0</v>
      </c>
      <c r="Z53" s="15">
        <v>27</v>
      </c>
      <c r="AA53" s="15">
        <f>R53+T53+V53+X53</f>
        <v>10484</v>
      </c>
      <c r="AB53" s="17">
        <f>AA53/I53</f>
        <v>1.7811756710839279</v>
      </c>
      <c r="AC53" s="18">
        <f>AA53/P53</f>
        <v>40.323076923076925</v>
      </c>
      <c r="AD53" s="15">
        <f>S53+U53+W53+Y53</f>
        <v>692</v>
      </c>
      <c r="AE53" s="18">
        <f>AD53/I53*100</f>
        <v>11.756710839279647</v>
      </c>
      <c r="AF53" s="18">
        <f>AA53/AD53</f>
        <v>15.15028901734104</v>
      </c>
      <c r="AG53" s="18">
        <f>AF53/2</f>
        <v>7.5751445086705198</v>
      </c>
      <c r="AH53" s="15">
        <v>1129</v>
      </c>
      <c r="AI53" s="17">
        <f>AH53*100/I53</f>
        <v>19.181107713217806</v>
      </c>
      <c r="AJ53" s="15">
        <v>732</v>
      </c>
      <c r="AK53" s="17">
        <f>AJ53*100/I53</f>
        <v>12.436289500509684</v>
      </c>
      <c r="AL53" s="15">
        <v>4352</v>
      </c>
      <c r="AM53" s="15">
        <v>18766</v>
      </c>
      <c r="AN53" s="17">
        <f>AM53/I53</f>
        <v>3.1882432891607202</v>
      </c>
      <c r="AO53" s="17">
        <f>AM53/AA53</f>
        <v>1.7899656619610835</v>
      </c>
      <c r="AP53" s="15">
        <v>152</v>
      </c>
      <c r="AQ53" s="15"/>
      <c r="AR53" s="15">
        <v>0</v>
      </c>
      <c r="AS53" s="15">
        <f>AP53+AQ53+AR53</f>
        <v>152</v>
      </c>
      <c r="AT53" s="15" t="s">
        <v>60</v>
      </c>
      <c r="AU53" s="15" t="s">
        <v>61</v>
      </c>
      <c r="AV53" s="15">
        <v>1309</v>
      </c>
      <c r="AW53" s="15">
        <v>12961</v>
      </c>
      <c r="AX53" s="20">
        <f>AW53/I53</f>
        <v>2.2020047570506285</v>
      </c>
      <c r="AY53" s="15">
        <v>2</v>
      </c>
      <c r="AZ53" s="21">
        <f>AY53*2000/I53</f>
        <v>0.67957866123003741</v>
      </c>
      <c r="BA53" s="15">
        <v>23</v>
      </c>
      <c r="BB53" s="22"/>
    </row>
    <row r="54" spans="1:54" x14ac:dyDescent="0.25">
      <c r="A54" s="14" t="s">
        <v>191</v>
      </c>
      <c r="B54" s="15">
        <v>1866</v>
      </c>
      <c r="C54" s="15">
        <v>44410</v>
      </c>
      <c r="D54" s="15">
        <v>44072</v>
      </c>
      <c r="E54" s="15">
        <v>244400610</v>
      </c>
      <c r="F54" s="15" t="s">
        <v>55</v>
      </c>
      <c r="G54" s="15" t="s">
        <v>67</v>
      </c>
      <c r="H54" s="15" t="s">
        <v>192</v>
      </c>
      <c r="I54" s="15">
        <v>6946</v>
      </c>
      <c r="J54" s="15">
        <v>1</v>
      </c>
      <c r="K54" s="15">
        <v>21</v>
      </c>
      <c r="L54" s="15">
        <v>18</v>
      </c>
      <c r="M54" s="15">
        <v>2</v>
      </c>
      <c r="N54" s="15" t="s">
        <v>60</v>
      </c>
      <c r="O54" s="15" t="s">
        <v>116</v>
      </c>
      <c r="P54" s="15">
        <v>238</v>
      </c>
      <c r="Q54" s="16">
        <f>P54/I54</f>
        <v>3.4264324791246761E-2</v>
      </c>
      <c r="R54" s="15">
        <v>13289</v>
      </c>
      <c r="S54" s="15">
        <v>1073</v>
      </c>
      <c r="T54" s="15">
        <v>24</v>
      </c>
      <c r="U54" s="15">
        <v>0</v>
      </c>
      <c r="V54" s="15">
        <v>746</v>
      </c>
      <c r="W54" s="15">
        <v>51</v>
      </c>
      <c r="X54" s="15">
        <v>0</v>
      </c>
      <c r="Y54" s="15">
        <v>0</v>
      </c>
      <c r="Z54" s="15">
        <v>45</v>
      </c>
      <c r="AA54" s="15">
        <f>R54+T54+V54+X54</f>
        <v>14059</v>
      </c>
      <c r="AB54" s="17">
        <f>AA54/I54</f>
        <v>2.0240426144543622</v>
      </c>
      <c r="AC54" s="18">
        <f>AA54/P54</f>
        <v>59.071428571428569</v>
      </c>
      <c r="AD54" s="15">
        <f>S54+U54+W54+Y54</f>
        <v>1124</v>
      </c>
      <c r="AE54" s="18">
        <f>AD54/I54*100</f>
        <v>16.181975237546791</v>
      </c>
      <c r="AF54" s="18">
        <f>AA54/AD54</f>
        <v>12.508007117437723</v>
      </c>
      <c r="AG54" s="18">
        <f>AF54/2</f>
        <v>6.2540035587188614</v>
      </c>
      <c r="AH54" s="15">
        <v>1219</v>
      </c>
      <c r="AI54" s="17">
        <f>AH54*100/I54</f>
        <v>17.549668874172184</v>
      </c>
      <c r="AJ54" s="15">
        <v>815</v>
      </c>
      <c r="AK54" s="17">
        <f>AJ54*100/I54</f>
        <v>11.73337172473366</v>
      </c>
      <c r="AL54" s="15">
        <v>6993</v>
      </c>
      <c r="AM54" s="15">
        <v>24645</v>
      </c>
      <c r="AN54" s="17">
        <f>AM54/I54</f>
        <v>3.5480852289087244</v>
      </c>
      <c r="AO54" s="17">
        <f>AM54/AA54</f>
        <v>1.7529696279963014</v>
      </c>
      <c r="AP54" s="15">
        <v>429</v>
      </c>
      <c r="AQ54" s="15"/>
      <c r="AR54" s="15">
        <v>427</v>
      </c>
      <c r="AS54" s="15">
        <f>AP54+AQ54+AR54</f>
        <v>856</v>
      </c>
      <c r="AT54" s="15" t="s">
        <v>58</v>
      </c>
      <c r="AU54" s="15"/>
      <c r="AV54" s="15">
        <v>8144</v>
      </c>
      <c r="AW54" s="15">
        <v>21137</v>
      </c>
      <c r="AX54" s="20">
        <f>AW54/I54</f>
        <v>3.0430463576158941</v>
      </c>
      <c r="AY54" s="15">
        <v>2.33</v>
      </c>
      <c r="AZ54" s="21">
        <f>AY54*2000/I54</f>
        <v>0.67088972070256259</v>
      </c>
      <c r="BA54" s="15">
        <v>14</v>
      </c>
      <c r="BB54" s="22"/>
    </row>
    <row r="55" spans="1:54" x14ac:dyDescent="0.25">
      <c r="A55" s="14" t="s">
        <v>193</v>
      </c>
      <c r="B55" s="15">
        <v>13551</v>
      </c>
      <c r="C55" s="15">
        <v>44810</v>
      </c>
      <c r="D55" s="15">
        <v>44073</v>
      </c>
      <c r="E55" s="15">
        <v>244400503</v>
      </c>
      <c r="F55" s="15" t="s">
        <v>55</v>
      </c>
      <c r="G55" s="15" t="s">
        <v>115</v>
      </c>
      <c r="H55" s="15">
        <v>0</v>
      </c>
      <c r="I55" s="15">
        <v>6131</v>
      </c>
      <c r="J55" s="15">
        <v>1</v>
      </c>
      <c r="K55" s="15">
        <v>18</v>
      </c>
      <c r="L55" s="15">
        <v>50</v>
      </c>
      <c r="M55" s="15">
        <v>4</v>
      </c>
      <c r="N55" s="15" t="s">
        <v>60</v>
      </c>
      <c r="O55" s="15" t="s">
        <v>194</v>
      </c>
      <c r="P55" s="15">
        <v>550</v>
      </c>
      <c r="Q55" s="16">
        <f>P55/I55</f>
        <v>8.970804110259338E-2</v>
      </c>
      <c r="R55" s="15">
        <v>12282</v>
      </c>
      <c r="S55" s="15">
        <v>901</v>
      </c>
      <c r="T55" s="15">
        <v>269</v>
      </c>
      <c r="U55" s="15">
        <v>219</v>
      </c>
      <c r="V55" s="15">
        <v>2321</v>
      </c>
      <c r="W55" s="15">
        <v>216</v>
      </c>
      <c r="X55" s="15">
        <v>0</v>
      </c>
      <c r="Y55" s="15">
        <v>0</v>
      </c>
      <c r="Z55" s="15">
        <v>38</v>
      </c>
      <c r="AA55" s="15">
        <f>R55+T55+V55+X55</f>
        <v>14872</v>
      </c>
      <c r="AB55" s="17">
        <f>AA55/I55</f>
        <v>2.4257054314141251</v>
      </c>
      <c r="AC55" s="18">
        <f>AA55/P55</f>
        <v>27.04</v>
      </c>
      <c r="AD55" s="15">
        <f>S55+U55+W55+Y55</f>
        <v>1336</v>
      </c>
      <c r="AE55" s="18">
        <f>AD55/I55*100</f>
        <v>21.790898711466319</v>
      </c>
      <c r="AF55" s="18">
        <f>AA55/AD55</f>
        <v>11.131736526946108</v>
      </c>
      <c r="AG55" s="18">
        <f>AF55/2</f>
        <v>5.5658682634730541</v>
      </c>
      <c r="AH55" s="15">
        <v>2584</v>
      </c>
      <c r="AI55" s="17">
        <f>AH55*100/I55</f>
        <v>42.146468765291146</v>
      </c>
      <c r="AJ55" s="15">
        <v>1104</v>
      </c>
      <c r="AK55" s="17">
        <f>AJ55*100/I55</f>
        <v>18.006850432229651</v>
      </c>
      <c r="AL55" s="15"/>
      <c r="AM55" s="15">
        <v>25556</v>
      </c>
      <c r="AN55" s="17">
        <f>AM55/I55</f>
        <v>4.1683249062143206</v>
      </c>
      <c r="AO55" s="17">
        <f>AM55/AA55</f>
        <v>1.7183969876277569</v>
      </c>
      <c r="AP55" s="15">
        <v>970</v>
      </c>
      <c r="AQ55" s="15"/>
      <c r="AR55" s="15">
        <v>7</v>
      </c>
      <c r="AS55" s="15">
        <f>AP55+AQ55+AR55</f>
        <v>977</v>
      </c>
      <c r="AT55" s="15" t="s">
        <v>58</v>
      </c>
      <c r="AU55" s="15"/>
      <c r="AV55" s="15">
        <v>2060</v>
      </c>
      <c r="AW55" s="15">
        <v>23722</v>
      </c>
      <c r="AX55" s="20">
        <f>AW55/I55</f>
        <v>3.8691893655194911</v>
      </c>
      <c r="AY55" s="15">
        <v>2.6</v>
      </c>
      <c r="AZ55" s="21">
        <f>AY55*2000/I55</f>
        <v>0.84814875224270103</v>
      </c>
      <c r="BA55" s="15">
        <v>10</v>
      </c>
      <c r="BB55" s="22"/>
    </row>
    <row r="56" spans="1:54" x14ac:dyDescent="0.25">
      <c r="A56" s="14" t="s">
        <v>195</v>
      </c>
      <c r="B56" s="15">
        <v>1867</v>
      </c>
      <c r="C56" s="15">
        <v>44610</v>
      </c>
      <c r="D56" s="15">
        <v>44074</v>
      </c>
      <c r="E56" s="15">
        <v>244400404</v>
      </c>
      <c r="F56" s="15" t="s">
        <v>55</v>
      </c>
      <c r="G56" s="15" t="s">
        <v>74</v>
      </c>
      <c r="H56" s="15" t="s">
        <v>196</v>
      </c>
      <c r="I56" s="15">
        <v>4013</v>
      </c>
      <c r="J56" s="15">
        <v>1</v>
      </c>
      <c r="K56" s="15">
        <v>16</v>
      </c>
      <c r="L56" s="15">
        <v>25</v>
      </c>
      <c r="M56" s="15">
        <v>1</v>
      </c>
      <c r="N56" s="15" t="s">
        <v>58</v>
      </c>
      <c r="O56" s="15" t="s">
        <v>197</v>
      </c>
      <c r="P56" s="15">
        <v>250</v>
      </c>
      <c r="Q56" s="16">
        <f>P56/I56</f>
        <v>6.2297533017692502E-2</v>
      </c>
      <c r="R56" s="15">
        <v>12183</v>
      </c>
      <c r="S56" s="15">
        <v>921</v>
      </c>
      <c r="T56" s="15">
        <v>0</v>
      </c>
      <c r="U56" s="15">
        <v>0</v>
      </c>
      <c r="V56" s="15">
        <v>0</v>
      </c>
      <c r="W56" s="15">
        <v>0</v>
      </c>
      <c r="X56" s="15">
        <v>0</v>
      </c>
      <c r="Y56" s="15">
        <v>0</v>
      </c>
      <c r="Z56" s="15">
        <v>28</v>
      </c>
      <c r="AA56" s="15">
        <f>R56+T56+V56+X56</f>
        <v>12183</v>
      </c>
      <c r="AB56" s="17">
        <f>AA56/I56</f>
        <v>3.0358833790181907</v>
      </c>
      <c r="AC56" s="18">
        <f>AA56/P56</f>
        <v>48.731999999999999</v>
      </c>
      <c r="AD56" s="15">
        <f>S56+U56+W56+Y56</f>
        <v>921</v>
      </c>
      <c r="AE56" s="18">
        <f>AD56/I56*100</f>
        <v>22.950411163717916</v>
      </c>
      <c r="AF56" s="18">
        <f>AA56/AD56</f>
        <v>13.22801302931596</v>
      </c>
      <c r="AG56" s="18">
        <f>AF56/2</f>
        <v>6.6140065146579801</v>
      </c>
      <c r="AH56" s="15">
        <v>839</v>
      </c>
      <c r="AI56" s="17">
        <f>AH56*100/I56</f>
        <v>20.907052080737603</v>
      </c>
      <c r="AJ56" s="15">
        <v>633</v>
      </c>
      <c r="AK56" s="17">
        <f>AJ56*100/I56</f>
        <v>15.773735360079741</v>
      </c>
      <c r="AL56" s="15">
        <v>5276</v>
      </c>
      <c r="AM56" s="15">
        <v>18298</v>
      </c>
      <c r="AN56" s="17">
        <f>AM56/I56</f>
        <v>4.5596810366309493</v>
      </c>
      <c r="AO56" s="17">
        <f>AM56/AA56</f>
        <v>1.5019289173438397</v>
      </c>
      <c r="AP56" s="15">
        <v>759</v>
      </c>
      <c r="AQ56" s="15"/>
      <c r="AR56" s="15">
        <v>0</v>
      </c>
      <c r="AS56" s="15">
        <f>AP56+AQ56+AR56</f>
        <v>759</v>
      </c>
      <c r="AT56" s="15" t="s">
        <v>58</v>
      </c>
      <c r="AU56" s="15"/>
      <c r="AV56" s="15">
        <v>3000</v>
      </c>
      <c r="AW56" s="15">
        <v>9970</v>
      </c>
      <c r="AX56" s="20">
        <f>AW56/I56</f>
        <v>2.4844256167455767</v>
      </c>
      <c r="AY56" s="15">
        <v>1.8</v>
      </c>
      <c r="AZ56" s="21">
        <f>AY56*2000/I56</f>
        <v>0.89708447545477199</v>
      </c>
      <c r="BA56" s="15">
        <v>0</v>
      </c>
      <c r="BB56" s="22"/>
    </row>
    <row r="57" spans="1:54" x14ac:dyDescent="0.25">
      <c r="A57" s="14" t="s">
        <v>198</v>
      </c>
      <c r="B57" s="15">
        <v>13315</v>
      </c>
      <c r="C57" s="15">
        <v>44520</v>
      </c>
      <c r="D57" s="15">
        <v>44075</v>
      </c>
      <c r="E57" s="15">
        <v>200072726</v>
      </c>
      <c r="F57" s="15" t="s">
        <v>55</v>
      </c>
      <c r="G57" s="15" t="s">
        <v>118</v>
      </c>
      <c r="H57" s="15" t="s">
        <v>152</v>
      </c>
      <c r="I57" s="15">
        <v>1872</v>
      </c>
      <c r="J57" s="15">
        <v>1</v>
      </c>
      <c r="K57" s="15"/>
      <c r="L57" s="15"/>
      <c r="M57" s="15"/>
      <c r="N57" s="15"/>
      <c r="O57" s="15" t="s">
        <v>119</v>
      </c>
      <c r="P57" s="15"/>
      <c r="Q57" s="16">
        <f>P57/I57</f>
        <v>0</v>
      </c>
      <c r="R57" s="15"/>
      <c r="S57" s="15"/>
      <c r="T57" s="15"/>
      <c r="U57" s="15"/>
      <c r="V57" s="15"/>
      <c r="W57" s="15"/>
      <c r="X57" s="15"/>
      <c r="Y57" s="15"/>
      <c r="Z57" s="15"/>
      <c r="AA57" s="15">
        <f>R57+T57+V57+X57</f>
        <v>0</v>
      </c>
      <c r="AB57" s="17">
        <f>AA57/I57</f>
        <v>0</v>
      </c>
      <c r="AC57" s="18" t="e">
        <f>AA57/P57</f>
        <v>#DIV/0!</v>
      </c>
      <c r="AD57" s="15">
        <f>S57+U57+W57+Y57</f>
        <v>0</v>
      </c>
      <c r="AE57" s="18">
        <f>AD57/I57*100</f>
        <v>0</v>
      </c>
      <c r="AF57" s="18" t="e">
        <f>AA57/AD57</f>
        <v>#DIV/0!</v>
      </c>
      <c r="AG57" s="18" t="e">
        <f>AF57/2</f>
        <v>#DIV/0!</v>
      </c>
      <c r="AH57" s="15"/>
      <c r="AI57" s="17">
        <f>AH57*100/I57</f>
        <v>0</v>
      </c>
      <c r="AJ57" s="15"/>
      <c r="AK57" s="17">
        <f>AJ57*100/I57</f>
        <v>0</v>
      </c>
      <c r="AL57" s="15"/>
      <c r="AM57" s="15"/>
      <c r="AN57" s="17">
        <f>AM57/I57</f>
        <v>0</v>
      </c>
      <c r="AO57" s="17" t="e">
        <f>AM57/AA57</f>
        <v>#DIV/0!</v>
      </c>
      <c r="AP57" s="15"/>
      <c r="AQ57" s="15"/>
      <c r="AR57" s="15"/>
      <c r="AS57" s="15">
        <f>AP57+AQ57+AR57</f>
        <v>0</v>
      </c>
      <c r="AT57" s="15" t="s">
        <v>58</v>
      </c>
      <c r="AU57" s="15"/>
      <c r="AV57" s="15"/>
      <c r="AW57" s="15"/>
      <c r="AX57" s="20">
        <f>AW57/I57</f>
        <v>0</v>
      </c>
      <c r="AY57" s="15"/>
      <c r="AZ57" s="21">
        <f>AY57*2000/I57</f>
        <v>0</v>
      </c>
      <c r="BA57" s="15"/>
      <c r="BB57" s="22" t="s">
        <v>60</v>
      </c>
    </row>
    <row r="58" spans="1:54" x14ac:dyDescent="0.25">
      <c r="A58" s="14" t="s">
        <v>199</v>
      </c>
      <c r="B58" s="15">
        <v>13198</v>
      </c>
      <c r="C58" s="15">
        <v>44170</v>
      </c>
      <c r="D58" s="15">
        <v>44076</v>
      </c>
      <c r="E58" s="15">
        <v>200072726</v>
      </c>
      <c r="F58" s="15" t="s">
        <v>55</v>
      </c>
      <c r="G58" s="15" t="s">
        <v>118</v>
      </c>
      <c r="H58" s="15" t="s">
        <v>152</v>
      </c>
      <c r="I58" s="15">
        <v>1393</v>
      </c>
      <c r="J58" s="15">
        <v>1</v>
      </c>
      <c r="K58" s="15"/>
      <c r="L58" s="15"/>
      <c r="M58" s="15"/>
      <c r="N58" s="15"/>
      <c r="O58" s="15" t="s">
        <v>119</v>
      </c>
      <c r="P58" s="15"/>
      <c r="Q58" s="16">
        <f>P58/I58</f>
        <v>0</v>
      </c>
      <c r="R58" s="15"/>
      <c r="S58" s="15"/>
      <c r="T58" s="15"/>
      <c r="U58" s="15"/>
      <c r="V58" s="15"/>
      <c r="W58" s="15"/>
      <c r="X58" s="15"/>
      <c r="Y58" s="15"/>
      <c r="Z58" s="15"/>
      <c r="AA58" s="15">
        <f>R58+T58+V58+X58</f>
        <v>0</v>
      </c>
      <c r="AB58" s="17">
        <f>AA58/I58</f>
        <v>0</v>
      </c>
      <c r="AC58" s="18" t="e">
        <f>AA58/P58</f>
        <v>#DIV/0!</v>
      </c>
      <c r="AD58" s="15">
        <f>S58+U58+W58+Y58</f>
        <v>0</v>
      </c>
      <c r="AE58" s="18">
        <f>AD58/I58*100</f>
        <v>0</v>
      </c>
      <c r="AF58" s="18" t="e">
        <f>AA58/AD58</f>
        <v>#DIV/0!</v>
      </c>
      <c r="AG58" s="18" t="e">
        <f>AF58/2</f>
        <v>#DIV/0!</v>
      </c>
      <c r="AH58" s="15"/>
      <c r="AI58" s="17">
        <f>AH58*100/I58</f>
        <v>0</v>
      </c>
      <c r="AJ58" s="15"/>
      <c r="AK58" s="17">
        <f>AJ58*100/I58</f>
        <v>0</v>
      </c>
      <c r="AL58" s="15"/>
      <c r="AM58" s="15"/>
      <c r="AN58" s="17">
        <f>AM58/I58</f>
        <v>0</v>
      </c>
      <c r="AO58" s="17" t="e">
        <f>AM58/AA58</f>
        <v>#DIV/0!</v>
      </c>
      <c r="AP58" s="15"/>
      <c r="AQ58" s="15"/>
      <c r="AR58" s="15"/>
      <c r="AS58" s="15">
        <f>AP58+AQ58+AR58</f>
        <v>0</v>
      </c>
      <c r="AT58" s="15" t="s">
        <v>58</v>
      </c>
      <c r="AU58" s="15"/>
      <c r="AV58" s="15"/>
      <c r="AW58" s="15"/>
      <c r="AX58" s="20">
        <f>AW58/I58</f>
        <v>0</v>
      </c>
      <c r="AY58" s="15"/>
      <c r="AZ58" s="21">
        <f>AY58*2000/I58</f>
        <v>0</v>
      </c>
      <c r="BA58" s="15"/>
      <c r="BB58" s="22" t="s">
        <v>60</v>
      </c>
    </row>
    <row r="59" spans="1:54" x14ac:dyDescent="0.25">
      <c r="A59" s="14" t="s">
        <v>200</v>
      </c>
      <c r="B59" s="15">
        <v>13318</v>
      </c>
      <c r="C59" s="15">
        <v>44670</v>
      </c>
      <c r="D59" s="15">
        <v>44078</v>
      </c>
      <c r="E59" s="15">
        <v>200072726</v>
      </c>
      <c r="F59" s="15" t="s">
        <v>55</v>
      </c>
      <c r="G59" s="15" t="s">
        <v>118</v>
      </c>
      <c r="H59" s="15" t="s">
        <v>152</v>
      </c>
      <c r="I59" s="15">
        <v>348</v>
      </c>
      <c r="J59" s="15">
        <v>1</v>
      </c>
      <c r="K59" s="15"/>
      <c r="L59" s="15"/>
      <c r="M59" s="15"/>
      <c r="N59" s="15"/>
      <c r="O59" s="15" t="s">
        <v>119</v>
      </c>
      <c r="P59" s="15"/>
      <c r="Q59" s="16">
        <f>P59/I59</f>
        <v>0</v>
      </c>
      <c r="R59" s="15"/>
      <c r="S59" s="15"/>
      <c r="T59" s="15"/>
      <c r="U59" s="15"/>
      <c r="V59" s="15"/>
      <c r="W59" s="15"/>
      <c r="X59" s="15"/>
      <c r="Y59" s="15"/>
      <c r="Z59" s="15"/>
      <c r="AA59" s="15">
        <f>R59+T59+V59+X59</f>
        <v>0</v>
      </c>
      <c r="AB59" s="17">
        <f>AA59/I59</f>
        <v>0</v>
      </c>
      <c r="AC59" s="18" t="e">
        <f>AA59/P59</f>
        <v>#DIV/0!</v>
      </c>
      <c r="AD59" s="15">
        <f>S59+U59+W59+Y59</f>
        <v>0</v>
      </c>
      <c r="AE59" s="18">
        <f>AD59/I59*100</f>
        <v>0</v>
      </c>
      <c r="AF59" s="18" t="e">
        <f>AA59/AD59</f>
        <v>#DIV/0!</v>
      </c>
      <c r="AG59" s="18" t="e">
        <f>AF59/2</f>
        <v>#DIV/0!</v>
      </c>
      <c r="AH59" s="15"/>
      <c r="AI59" s="17">
        <f>AH59*100/I59</f>
        <v>0</v>
      </c>
      <c r="AJ59" s="15"/>
      <c r="AK59" s="17">
        <f>AJ59*100/I59</f>
        <v>0</v>
      </c>
      <c r="AL59" s="15"/>
      <c r="AM59" s="15"/>
      <c r="AN59" s="17">
        <f>AM59/I59</f>
        <v>0</v>
      </c>
      <c r="AO59" s="17" t="e">
        <f>AM59/AA59</f>
        <v>#DIV/0!</v>
      </c>
      <c r="AP59" s="15"/>
      <c r="AQ59" s="15"/>
      <c r="AR59" s="15"/>
      <c r="AS59" s="15">
        <f>AP59+AQ59+AR59</f>
        <v>0</v>
      </c>
      <c r="AT59" s="15" t="s">
        <v>58</v>
      </c>
      <c r="AU59" s="15"/>
      <c r="AV59" s="15"/>
      <c r="AW59" s="15"/>
      <c r="AX59" s="20">
        <f>AW59/I59</f>
        <v>0</v>
      </c>
      <c r="AY59" s="15"/>
      <c r="AZ59" s="21">
        <f>AY59*2000/I59</f>
        <v>0</v>
      </c>
      <c r="BA59" s="15"/>
      <c r="BB59" s="22" t="s">
        <v>60</v>
      </c>
    </row>
    <row r="60" spans="1:54" x14ac:dyDescent="0.25">
      <c r="A60" s="14" t="s">
        <v>201</v>
      </c>
      <c r="B60" s="15">
        <v>1849</v>
      </c>
      <c r="C60" s="15">
        <v>44500</v>
      </c>
      <c r="D60" s="15">
        <v>44055</v>
      </c>
      <c r="E60" s="15">
        <v>244400610</v>
      </c>
      <c r="F60" s="15" t="s">
        <v>97</v>
      </c>
      <c r="G60" s="15" t="s">
        <v>67</v>
      </c>
      <c r="H60" s="15" t="s">
        <v>202</v>
      </c>
      <c r="I60" s="15">
        <v>16658</v>
      </c>
      <c r="J60" s="15">
        <v>1</v>
      </c>
      <c r="K60" s="15">
        <v>18</v>
      </c>
      <c r="L60" s="15">
        <v>59</v>
      </c>
      <c r="M60" s="15">
        <v>3</v>
      </c>
      <c r="N60" s="15" t="s">
        <v>60</v>
      </c>
      <c r="O60" s="15" t="s">
        <v>203</v>
      </c>
      <c r="P60" s="15">
        <v>662</v>
      </c>
      <c r="Q60" s="16">
        <f>P60/I60</f>
        <v>3.9740665145875854E-2</v>
      </c>
      <c r="R60" s="15">
        <v>42006</v>
      </c>
      <c r="S60" s="15">
        <v>2502</v>
      </c>
      <c r="T60" s="15">
        <v>0</v>
      </c>
      <c r="U60" s="15">
        <v>0</v>
      </c>
      <c r="V60" s="15">
        <v>0</v>
      </c>
      <c r="W60" s="15">
        <v>0</v>
      </c>
      <c r="X60" s="15">
        <v>0</v>
      </c>
      <c r="Y60" s="15">
        <v>0</v>
      </c>
      <c r="Z60" s="15">
        <v>47</v>
      </c>
      <c r="AA60" s="15">
        <f>R60+T60+V60+X60</f>
        <v>42006</v>
      </c>
      <c r="AB60" s="17">
        <f>AA60/I60</f>
        <v>2.5216712690599112</v>
      </c>
      <c r="AC60" s="18">
        <f>AA60/P60</f>
        <v>63.453172205438065</v>
      </c>
      <c r="AD60" s="15">
        <f>S60+U60+W60+Y60</f>
        <v>2502</v>
      </c>
      <c r="AE60" s="18">
        <f>AD60/I60*100</f>
        <v>15.019810301356706</v>
      </c>
      <c r="AF60" s="18">
        <f>AA60/AD60</f>
        <v>16.788968824940049</v>
      </c>
      <c r="AG60" s="18">
        <f>AF60/2</f>
        <v>8.3944844124700246</v>
      </c>
      <c r="AH60" s="15">
        <v>1548</v>
      </c>
      <c r="AI60" s="17">
        <f>AH60*100/I60</f>
        <v>9.2928322727818458</v>
      </c>
      <c r="AJ60" s="15">
        <v>1548</v>
      </c>
      <c r="AK60" s="17">
        <f>AJ60*100/I60</f>
        <v>9.2928322727818458</v>
      </c>
      <c r="AL60" s="15"/>
      <c r="AM60" s="15">
        <v>32688</v>
      </c>
      <c r="AN60" s="17">
        <f>AM60/I60</f>
        <v>1.962300396206027</v>
      </c>
      <c r="AO60" s="17">
        <f>AM60/AA60</f>
        <v>0.77817454649335804</v>
      </c>
      <c r="AP60" s="15">
        <v>0</v>
      </c>
      <c r="AQ60" s="15"/>
      <c r="AR60" s="15">
        <v>0</v>
      </c>
      <c r="AS60" s="15">
        <f>AP60+AQ60+AR60</f>
        <v>0</v>
      </c>
      <c r="AT60" s="15" t="s">
        <v>58</v>
      </c>
      <c r="AU60" s="15"/>
      <c r="AV60" s="15">
        <v>5285</v>
      </c>
      <c r="AW60" s="15">
        <v>55689</v>
      </c>
      <c r="AX60" s="20">
        <f>AW60/I60</f>
        <v>3.3430784007683996</v>
      </c>
      <c r="AY60" s="15">
        <v>5.23</v>
      </c>
      <c r="AZ60" s="21">
        <f>AY60*2000/I60</f>
        <v>0.62792652179133146</v>
      </c>
      <c r="BA60" s="15">
        <v>0</v>
      </c>
      <c r="BB60" s="22"/>
    </row>
    <row r="61" spans="1:54" x14ac:dyDescent="0.25">
      <c r="A61" s="14" t="s">
        <v>204</v>
      </c>
      <c r="B61" s="15">
        <v>13553</v>
      </c>
      <c r="C61" s="15">
        <v>44760</v>
      </c>
      <c r="D61" s="15">
        <v>44012</v>
      </c>
      <c r="E61" s="15">
        <v>200067346</v>
      </c>
      <c r="F61" s="15" t="s">
        <v>55</v>
      </c>
      <c r="G61" s="15" t="s">
        <v>123</v>
      </c>
      <c r="H61" s="15"/>
      <c r="I61" s="15">
        <v>3016</v>
      </c>
      <c r="J61" s="15">
        <v>1</v>
      </c>
      <c r="K61" s="15">
        <v>8</v>
      </c>
      <c r="L61" s="15">
        <v>11</v>
      </c>
      <c r="M61" s="15">
        <v>1</v>
      </c>
      <c r="N61" s="15" t="s">
        <v>58</v>
      </c>
      <c r="O61" s="15" t="s">
        <v>205</v>
      </c>
      <c r="P61" s="15">
        <v>50</v>
      </c>
      <c r="Q61" s="16">
        <f>P61/I61</f>
        <v>1.6578249336870028E-2</v>
      </c>
      <c r="R61" s="15">
        <v>2784</v>
      </c>
      <c r="S61" s="15">
        <v>29</v>
      </c>
      <c r="T61" s="15">
        <v>44</v>
      </c>
      <c r="U61" s="15">
        <v>0</v>
      </c>
      <c r="V61" s="15">
        <v>0</v>
      </c>
      <c r="W61" s="15">
        <v>0</v>
      </c>
      <c r="X61" s="15">
        <v>0</v>
      </c>
      <c r="Y61" s="15">
        <v>0</v>
      </c>
      <c r="Z61" s="15">
        <v>0</v>
      </c>
      <c r="AA61" s="15">
        <f>R61+T61+V61+X61</f>
        <v>2828</v>
      </c>
      <c r="AB61" s="17">
        <f>AA61/I61</f>
        <v>0.93766578249336874</v>
      </c>
      <c r="AC61" s="18">
        <f>AA61/P61</f>
        <v>56.56</v>
      </c>
      <c r="AD61" s="15">
        <f>S61+U61+W61+Y61</f>
        <v>29</v>
      </c>
      <c r="AE61" s="18">
        <f>AD61/I61*100</f>
        <v>0.96153846153846156</v>
      </c>
      <c r="AF61" s="18">
        <f>AA61/AD61</f>
        <v>97.517241379310349</v>
      </c>
      <c r="AG61" s="18">
        <f>AF61/2</f>
        <v>48.758620689655174</v>
      </c>
      <c r="AH61" s="15"/>
      <c r="AI61" s="17">
        <f>AH61*100/I61</f>
        <v>0</v>
      </c>
      <c r="AJ61" s="15">
        <v>45</v>
      </c>
      <c r="AK61" s="17">
        <f>AJ61*100/I61</f>
        <v>1.4920424403183024</v>
      </c>
      <c r="AL61" s="15"/>
      <c r="AM61" s="15">
        <v>1783</v>
      </c>
      <c r="AN61" s="17">
        <f>AM61/I61</f>
        <v>0.59118037135278512</v>
      </c>
      <c r="AO61" s="17">
        <f>AM61/AA61</f>
        <v>0.63048090523338052</v>
      </c>
      <c r="AP61" s="15">
        <v>625</v>
      </c>
      <c r="AQ61" s="15">
        <v>38</v>
      </c>
      <c r="AR61" s="15">
        <v>0</v>
      </c>
      <c r="AS61" s="15">
        <f>AP61+AQ61+AR61</f>
        <v>663</v>
      </c>
      <c r="AT61" s="15" t="s">
        <v>58</v>
      </c>
      <c r="AU61" s="15"/>
      <c r="AV61" s="15">
        <v>0</v>
      </c>
      <c r="AW61" s="15">
        <v>172</v>
      </c>
      <c r="AX61" s="20">
        <f>AW61/I61</f>
        <v>5.7029177718832889E-2</v>
      </c>
      <c r="AY61" s="15">
        <v>0</v>
      </c>
      <c r="AZ61" s="21">
        <f>AY61*2000/I61</f>
        <v>0</v>
      </c>
      <c r="BA61" s="15">
        <v>13</v>
      </c>
      <c r="BB61" s="22" t="s">
        <v>58</v>
      </c>
    </row>
    <row r="62" spans="1:54" x14ac:dyDescent="0.25">
      <c r="A62" s="14" t="s">
        <v>206</v>
      </c>
      <c r="B62" s="15">
        <v>4734</v>
      </c>
      <c r="C62" s="15">
        <v>44430</v>
      </c>
      <c r="D62" s="15">
        <v>44016</v>
      </c>
      <c r="E62" s="15">
        <v>200067866</v>
      </c>
      <c r="F62" s="15" t="s">
        <v>55</v>
      </c>
      <c r="G62" s="15" t="s">
        <v>154</v>
      </c>
      <c r="H62" s="15"/>
      <c r="I62" s="15">
        <v>1064</v>
      </c>
      <c r="J62" s="15">
        <v>1</v>
      </c>
      <c r="K62" s="15"/>
      <c r="L62" s="15"/>
      <c r="M62" s="15"/>
      <c r="N62" s="15"/>
      <c r="O62" s="15"/>
      <c r="P62" s="15"/>
      <c r="Q62" s="16">
        <f>P62/I62</f>
        <v>0</v>
      </c>
      <c r="R62" s="15"/>
      <c r="S62" s="15"/>
      <c r="T62" s="15"/>
      <c r="U62" s="15"/>
      <c r="V62" s="15"/>
      <c r="W62" s="15"/>
      <c r="X62" s="15"/>
      <c r="Y62" s="15"/>
      <c r="Z62" s="15"/>
      <c r="AA62" s="15">
        <f>R62+T62+V62+X62</f>
        <v>0</v>
      </c>
      <c r="AB62" s="17">
        <f>AA62/I62</f>
        <v>0</v>
      </c>
      <c r="AC62" s="18" t="e">
        <f>AA62/P62</f>
        <v>#DIV/0!</v>
      </c>
      <c r="AD62" s="15">
        <f>S62+U62+W62+Y62</f>
        <v>0</v>
      </c>
      <c r="AE62" s="18">
        <f>AD62/I62*100</f>
        <v>0</v>
      </c>
      <c r="AF62" s="18" t="e">
        <f>AA62/AD62</f>
        <v>#DIV/0!</v>
      </c>
      <c r="AG62" s="18" t="e">
        <f>AF62/2</f>
        <v>#DIV/0!</v>
      </c>
      <c r="AH62" s="15"/>
      <c r="AI62" s="17">
        <f>AH62*100/I62</f>
        <v>0</v>
      </c>
      <c r="AJ62" s="15"/>
      <c r="AK62" s="17">
        <f>AJ62*100/I62</f>
        <v>0</v>
      </c>
      <c r="AL62" s="15"/>
      <c r="AM62" s="15"/>
      <c r="AN62" s="17">
        <f>AM62/I62</f>
        <v>0</v>
      </c>
      <c r="AO62" s="17" t="e">
        <f>AM62/AA62</f>
        <v>#DIV/0!</v>
      </c>
      <c r="AP62" s="15"/>
      <c r="AQ62" s="15"/>
      <c r="AR62" s="15"/>
      <c r="AS62" s="15">
        <f>AP62+AQ62+AR62</f>
        <v>0</v>
      </c>
      <c r="AT62" s="15"/>
      <c r="AU62" s="15"/>
      <c r="AV62" s="15"/>
      <c r="AW62" s="15"/>
      <c r="AX62" s="20">
        <f>AW62/I62</f>
        <v>0</v>
      </c>
      <c r="AY62" s="15"/>
      <c r="AZ62" s="21">
        <f>AY62*2000/I62</f>
        <v>0</v>
      </c>
      <c r="BA62" s="15"/>
      <c r="BB62" s="22"/>
    </row>
    <row r="63" spans="1:54" x14ac:dyDescent="0.25">
      <c r="A63" s="14" t="s">
        <v>207</v>
      </c>
      <c r="B63" s="15">
        <v>4625</v>
      </c>
      <c r="C63" s="15">
        <v>44410</v>
      </c>
      <c r="D63" s="15">
        <v>44030</v>
      </c>
      <c r="E63" s="15">
        <v>244400644</v>
      </c>
      <c r="F63" s="15" t="s">
        <v>55</v>
      </c>
      <c r="G63" s="15" t="s">
        <v>82</v>
      </c>
      <c r="H63" s="15" t="s">
        <v>208</v>
      </c>
      <c r="I63" s="15">
        <v>4270</v>
      </c>
      <c r="J63" s="15">
        <v>1</v>
      </c>
      <c r="K63" s="15">
        <v>16</v>
      </c>
      <c r="L63" s="15">
        <v>50</v>
      </c>
      <c r="M63" s="15">
        <v>4</v>
      </c>
      <c r="N63" s="15" t="s">
        <v>60</v>
      </c>
      <c r="O63" s="15" t="s">
        <v>107</v>
      </c>
      <c r="P63" s="15">
        <v>482</v>
      </c>
      <c r="Q63" s="16">
        <f>P63/I63</f>
        <v>0.11288056206088994</v>
      </c>
      <c r="R63" s="15">
        <v>14688</v>
      </c>
      <c r="S63" s="15">
        <v>562</v>
      </c>
      <c r="T63" s="15">
        <v>2007</v>
      </c>
      <c r="U63" s="15">
        <v>47</v>
      </c>
      <c r="V63" s="15">
        <v>1662</v>
      </c>
      <c r="W63" s="15">
        <v>45</v>
      </c>
      <c r="X63" s="15">
        <v>0</v>
      </c>
      <c r="Y63" s="15">
        <v>0</v>
      </c>
      <c r="Z63" s="15">
        <v>38</v>
      </c>
      <c r="AA63" s="15">
        <f>R63+T63+V63+X63</f>
        <v>18357</v>
      </c>
      <c r="AB63" s="17">
        <f>AA63/I63</f>
        <v>4.2990632318501172</v>
      </c>
      <c r="AC63" s="18">
        <f>AA63/P63</f>
        <v>38.085062240663902</v>
      </c>
      <c r="AD63" s="15">
        <f>S63+U63+W63+Y63</f>
        <v>654</v>
      </c>
      <c r="AE63" s="18">
        <f>AD63/I63*100</f>
        <v>15.316159250585478</v>
      </c>
      <c r="AF63" s="18">
        <f>AA63/AD63</f>
        <v>28.068807339449542</v>
      </c>
      <c r="AG63" s="18">
        <f>AF63/2</f>
        <v>14.034403669724771</v>
      </c>
      <c r="AH63" s="15">
        <v>1128</v>
      </c>
      <c r="AI63" s="17">
        <f>AH63*100/I63</f>
        <v>26.416861826697893</v>
      </c>
      <c r="AJ63" s="15">
        <v>768</v>
      </c>
      <c r="AK63" s="17">
        <f>AJ63*100/I63</f>
        <v>17.985948477751755</v>
      </c>
      <c r="AL63" s="15">
        <v>3602</v>
      </c>
      <c r="AM63" s="15">
        <v>14653</v>
      </c>
      <c r="AN63" s="17">
        <f>AM63/I63</f>
        <v>3.4316159250585478</v>
      </c>
      <c r="AO63" s="17">
        <f>AM63/AA63</f>
        <v>0.79822411069346844</v>
      </c>
      <c r="AP63" s="15"/>
      <c r="AQ63" s="15"/>
      <c r="AR63" s="15"/>
      <c r="AS63" s="15">
        <f>AP63+AQ63+AR63</f>
        <v>0</v>
      </c>
      <c r="AT63" s="15" t="s">
        <v>58</v>
      </c>
      <c r="AU63" s="15"/>
      <c r="AV63" s="15">
        <v>506</v>
      </c>
      <c r="AW63" s="15">
        <v>12830</v>
      </c>
      <c r="AX63" s="20">
        <f>AW63/I63</f>
        <v>3.0046838407494145</v>
      </c>
      <c r="AY63" s="15">
        <v>2.52</v>
      </c>
      <c r="AZ63" s="21">
        <f>AY63*2000/I63</f>
        <v>1.180327868852459</v>
      </c>
      <c r="BA63" s="15">
        <v>1</v>
      </c>
      <c r="BB63" s="22"/>
    </row>
    <row r="64" spans="1:54" x14ac:dyDescent="0.25">
      <c r="A64" s="14" t="s">
        <v>209</v>
      </c>
      <c r="B64" s="15">
        <v>13306</v>
      </c>
      <c r="C64" s="15">
        <v>44670</v>
      </c>
      <c r="D64" s="15">
        <v>44031</v>
      </c>
      <c r="E64" s="15">
        <v>200072726</v>
      </c>
      <c r="F64" s="15" t="s">
        <v>55</v>
      </c>
      <c r="G64" s="15" t="s">
        <v>118</v>
      </c>
      <c r="H64" s="15" t="s">
        <v>152</v>
      </c>
      <c r="I64" s="15">
        <v>820</v>
      </c>
      <c r="J64" s="15">
        <v>1</v>
      </c>
      <c r="K64" s="15">
        <v>4</v>
      </c>
      <c r="L64" s="15">
        <v>8</v>
      </c>
      <c r="M64" s="15">
        <v>1</v>
      </c>
      <c r="N64" s="15" t="s">
        <v>60</v>
      </c>
      <c r="O64" s="15" t="s">
        <v>119</v>
      </c>
      <c r="P64" s="15">
        <v>70</v>
      </c>
      <c r="Q64" s="16">
        <f>P64/I64</f>
        <v>8.5365853658536592E-2</v>
      </c>
      <c r="R64" s="15">
        <v>1381</v>
      </c>
      <c r="S64" s="15">
        <v>25</v>
      </c>
      <c r="T64" s="15">
        <v>0</v>
      </c>
      <c r="U64" s="15">
        <v>0</v>
      </c>
      <c r="V64" s="15">
        <v>0</v>
      </c>
      <c r="W64" s="15">
        <v>0</v>
      </c>
      <c r="X64" s="15">
        <v>0</v>
      </c>
      <c r="Y64" s="15">
        <v>0</v>
      </c>
      <c r="Z64" s="15">
        <v>3</v>
      </c>
      <c r="AA64" s="15">
        <f>R64+T64+V64+X64</f>
        <v>1381</v>
      </c>
      <c r="AB64" s="17">
        <f>AA64/I64</f>
        <v>1.6841463414634146</v>
      </c>
      <c r="AC64" s="18">
        <f>AA64/P64</f>
        <v>19.728571428571428</v>
      </c>
      <c r="AD64" s="15">
        <f>S64+U64+W64+Y64</f>
        <v>25</v>
      </c>
      <c r="AE64" s="18">
        <f>AD64/I64*100</f>
        <v>3.0487804878048781</v>
      </c>
      <c r="AF64" s="18">
        <f>AA64/AD64</f>
        <v>55.24</v>
      </c>
      <c r="AG64" s="18">
        <f>AF64/2</f>
        <v>27.62</v>
      </c>
      <c r="AH64" s="15"/>
      <c r="AI64" s="17">
        <f>AH64*100/I64</f>
        <v>0</v>
      </c>
      <c r="AJ64" s="15">
        <v>42</v>
      </c>
      <c r="AK64" s="17">
        <f>AJ64*100/I64</f>
        <v>5.1219512195121952</v>
      </c>
      <c r="AL64" s="15"/>
      <c r="AM64" s="15">
        <v>737</v>
      </c>
      <c r="AN64" s="17">
        <f>AM64/I64</f>
        <v>0.89878048780487807</v>
      </c>
      <c r="AO64" s="17">
        <f>AM64/AA64</f>
        <v>0.53367125271542359</v>
      </c>
      <c r="AP64" s="15">
        <v>203</v>
      </c>
      <c r="AQ64" s="15">
        <v>0</v>
      </c>
      <c r="AR64" s="15">
        <v>2</v>
      </c>
      <c r="AS64" s="15">
        <f>AP64+AQ64+AR64</f>
        <v>205</v>
      </c>
      <c r="AT64" s="15" t="s">
        <v>58</v>
      </c>
      <c r="AU64" s="15"/>
      <c r="AV64" s="15"/>
      <c r="AW64" s="15"/>
      <c r="AX64" s="20">
        <f>AW64/I64</f>
        <v>0</v>
      </c>
      <c r="AY64" s="15">
        <v>0.05</v>
      </c>
      <c r="AZ64" s="21">
        <f>AY64*2000/I64</f>
        <v>0.12195121951219512</v>
      </c>
      <c r="BA64" s="15">
        <v>13</v>
      </c>
      <c r="BB64" s="22" t="s">
        <v>60</v>
      </c>
    </row>
    <row r="65" spans="1:54" x14ac:dyDescent="0.25">
      <c r="A65" s="14" t="s">
        <v>210</v>
      </c>
      <c r="B65" s="15">
        <v>10528</v>
      </c>
      <c r="C65" s="15">
        <v>44260</v>
      </c>
      <c r="D65" s="15">
        <v>44033</v>
      </c>
      <c r="E65" s="15">
        <v>200072734</v>
      </c>
      <c r="F65" s="15" t="s">
        <v>55</v>
      </c>
      <c r="G65" s="15" t="s">
        <v>94</v>
      </c>
      <c r="H65" s="15" t="s">
        <v>211</v>
      </c>
      <c r="I65" s="15">
        <v>3094</v>
      </c>
      <c r="J65" s="15">
        <v>1</v>
      </c>
      <c r="K65" s="15">
        <v>11</v>
      </c>
      <c r="L65" s="15">
        <v>17</v>
      </c>
      <c r="M65" s="15">
        <v>1</v>
      </c>
      <c r="N65" s="15" t="s">
        <v>60</v>
      </c>
      <c r="O65" s="15" t="s">
        <v>59</v>
      </c>
      <c r="P65" s="15">
        <v>166</v>
      </c>
      <c r="Q65" s="16">
        <f>P65/I65</f>
        <v>5.3652230122818355E-2</v>
      </c>
      <c r="R65" s="15">
        <v>7735</v>
      </c>
      <c r="S65" s="15">
        <v>937</v>
      </c>
      <c r="T65" s="15">
        <v>23</v>
      </c>
      <c r="U65" s="15">
        <v>12</v>
      </c>
      <c r="V65" s="15">
        <v>286</v>
      </c>
      <c r="W65" s="15">
        <v>123</v>
      </c>
      <c r="X65" s="15">
        <v>10</v>
      </c>
      <c r="Y65" s="15">
        <v>6</v>
      </c>
      <c r="Z65" s="15">
        <v>24</v>
      </c>
      <c r="AA65" s="15">
        <f>R65+T65+V65+X65</f>
        <v>8054</v>
      </c>
      <c r="AB65" s="17">
        <f>AA65/I65</f>
        <v>2.6031027795733679</v>
      </c>
      <c r="AC65" s="18">
        <f>AA65/P65</f>
        <v>48.518072289156628</v>
      </c>
      <c r="AD65" s="15">
        <f>S65+U65+W65+Y65</f>
        <v>1078</v>
      </c>
      <c r="AE65" s="18">
        <f>AD65/I65*100</f>
        <v>34.841628959276015</v>
      </c>
      <c r="AF65" s="18">
        <f>AA65/AD65</f>
        <v>7.4712430426716141</v>
      </c>
      <c r="AG65" s="18">
        <f>AF65/2</f>
        <v>3.735621521335807</v>
      </c>
      <c r="AH65" s="15"/>
      <c r="AI65" s="17">
        <f>AH65*100/I65</f>
        <v>0</v>
      </c>
      <c r="AJ65" s="15">
        <v>447</v>
      </c>
      <c r="AK65" s="17">
        <f>AJ65*100/I65</f>
        <v>14.447317388493859</v>
      </c>
      <c r="AL65" s="15">
        <v>2702</v>
      </c>
      <c r="AM65" s="15">
        <v>10063</v>
      </c>
      <c r="AN65" s="17">
        <f>AM65/I65</f>
        <v>3.2524240465416936</v>
      </c>
      <c r="AO65" s="17">
        <f>AM65/AA65</f>
        <v>1.249441271417929</v>
      </c>
      <c r="AP65" s="15">
        <v>1002</v>
      </c>
      <c r="AQ65" s="15">
        <v>12</v>
      </c>
      <c r="AR65" s="15">
        <v>230</v>
      </c>
      <c r="AS65" s="15">
        <f>AP65+AQ65+AR65</f>
        <v>1244</v>
      </c>
      <c r="AT65" s="15" t="s">
        <v>58</v>
      </c>
      <c r="AU65" s="15"/>
      <c r="AV65" s="19">
        <v>992</v>
      </c>
      <c r="AW65" s="15">
        <v>11504</v>
      </c>
      <c r="AX65" s="20">
        <f>AW65/I65</f>
        <v>3.7181641887524242</v>
      </c>
      <c r="AY65" s="19">
        <v>0.95</v>
      </c>
      <c r="AZ65" s="21">
        <f>AY65*2000/I65</f>
        <v>0.61409179056237884</v>
      </c>
      <c r="BA65" s="15">
        <v>14</v>
      </c>
      <c r="BB65" s="22" t="s">
        <v>60</v>
      </c>
    </row>
    <row r="66" spans="1:54" x14ac:dyDescent="0.25">
      <c r="A66" s="14" t="s">
        <v>212</v>
      </c>
      <c r="B66" s="15">
        <v>1856</v>
      </c>
      <c r="C66" s="15">
        <v>44240</v>
      </c>
      <c r="D66" s="15">
        <v>44035</v>
      </c>
      <c r="E66" s="15">
        <v>244400404</v>
      </c>
      <c r="F66" s="15" t="s">
        <v>97</v>
      </c>
      <c r="G66" s="15" t="s">
        <v>74</v>
      </c>
      <c r="H66" s="15" t="s">
        <v>213</v>
      </c>
      <c r="I66" s="15">
        <v>20044</v>
      </c>
      <c r="J66" s="15">
        <v>1</v>
      </c>
      <c r="K66" s="15">
        <v>19</v>
      </c>
      <c r="L66" s="15">
        <v>34</v>
      </c>
      <c r="M66" s="15">
        <v>0</v>
      </c>
      <c r="N66" s="15" t="s">
        <v>58</v>
      </c>
      <c r="O66" s="15" t="s">
        <v>76</v>
      </c>
      <c r="P66" s="15">
        <v>481</v>
      </c>
      <c r="Q66" s="16">
        <f>P66/I66</f>
        <v>2.399720614647775E-2</v>
      </c>
      <c r="R66" s="15">
        <v>18649</v>
      </c>
      <c r="S66" s="15">
        <v>1356</v>
      </c>
      <c r="T66" s="15">
        <v>0</v>
      </c>
      <c r="U66" s="15">
        <v>0</v>
      </c>
      <c r="V66" s="15">
        <v>0</v>
      </c>
      <c r="W66" s="15">
        <v>0</v>
      </c>
      <c r="X66" s="15">
        <v>0</v>
      </c>
      <c r="Y66" s="15">
        <v>0</v>
      </c>
      <c r="Z66" s="15">
        <v>93</v>
      </c>
      <c r="AA66" s="15">
        <f>R66+T66+V66+X66</f>
        <v>18649</v>
      </c>
      <c r="AB66" s="17">
        <f>AA66/I66</f>
        <v>0.93040311315106761</v>
      </c>
      <c r="AC66" s="18">
        <f>AA66/P66</f>
        <v>38.771309771309774</v>
      </c>
      <c r="AD66" s="15">
        <f>S66+U66+W66+Y66</f>
        <v>1356</v>
      </c>
      <c r="AE66" s="18">
        <f>AD66/I66*100</f>
        <v>6.765116743165037</v>
      </c>
      <c r="AF66" s="18">
        <f>AA66/AD66</f>
        <v>13.752949852507374</v>
      </c>
      <c r="AG66" s="18">
        <f>AF66/2</f>
        <v>6.8764749262536871</v>
      </c>
      <c r="AH66" s="15">
        <v>2692</v>
      </c>
      <c r="AI66" s="17">
        <f>AH66*100/I66</f>
        <v>13.430453003392536</v>
      </c>
      <c r="AJ66" s="15">
        <v>377</v>
      </c>
      <c r="AK66" s="17">
        <f>AJ66*100/I66</f>
        <v>1.8808621033725803</v>
      </c>
      <c r="AL66" s="15"/>
      <c r="AM66" s="15">
        <v>114456</v>
      </c>
      <c r="AN66" s="17">
        <f>AM66/I66</f>
        <v>5.7102374775493914</v>
      </c>
      <c r="AO66" s="17">
        <f>AM66/AA66</f>
        <v>6.1373800203764279</v>
      </c>
      <c r="AP66" s="15">
        <v>0</v>
      </c>
      <c r="AQ66" s="15"/>
      <c r="AR66" s="15">
        <v>0</v>
      </c>
      <c r="AS66" s="15">
        <f>AP66+AQ66+AR66</f>
        <v>0</v>
      </c>
      <c r="AT66" s="15" t="s">
        <v>58</v>
      </c>
      <c r="AU66" s="15"/>
      <c r="AV66" s="15">
        <v>797</v>
      </c>
      <c r="AW66" s="15">
        <v>39009</v>
      </c>
      <c r="AX66" s="20">
        <f>AW66/I66</f>
        <v>1.9461684294551986</v>
      </c>
      <c r="AY66" s="15">
        <v>5.7</v>
      </c>
      <c r="AZ66" s="21">
        <f>AY66*2000/I66</f>
        <v>0.5687487527439633</v>
      </c>
      <c r="BA66" s="15">
        <v>0</v>
      </c>
      <c r="BB66" s="22"/>
    </row>
    <row r="67" spans="1:54" x14ac:dyDescent="0.25">
      <c r="A67" s="14" t="s">
        <v>214</v>
      </c>
      <c r="B67" s="15">
        <v>13964</v>
      </c>
      <c r="C67" s="15">
        <v>44810</v>
      </c>
      <c r="D67" s="15">
        <v>44221</v>
      </c>
      <c r="E67" s="15">
        <v>244400453</v>
      </c>
      <c r="F67" s="15" t="s">
        <v>55</v>
      </c>
      <c r="G67" s="15" t="s">
        <v>86</v>
      </c>
      <c r="H67" s="15">
        <v>0</v>
      </c>
      <c r="I67" s="15">
        <v>1569</v>
      </c>
      <c r="J67" s="15">
        <v>1</v>
      </c>
      <c r="K67" s="15">
        <v>4</v>
      </c>
      <c r="L67" s="15">
        <v>10</v>
      </c>
      <c r="M67" s="15">
        <v>0</v>
      </c>
      <c r="N67" s="15" t="s">
        <v>58</v>
      </c>
      <c r="O67" s="15" t="s">
        <v>215</v>
      </c>
      <c r="P67" s="15">
        <v>80</v>
      </c>
      <c r="Q67" s="16">
        <f>P67/I67</f>
        <v>5.098789037603569E-2</v>
      </c>
      <c r="R67" s="15">
        <v>2050</v>
      </c>
      <c r="S67" s="15">
        <v>93</v>
      </c>
      <c r="T67" s="15">
        <v>0</v>
      </c>
      <c r="U67" s="15">
        <v>0</v>
      </c>
      <c r="V67" s="15">
        <v>0</v>
      </c>
      <c r="W67" s="15">
        <v>0</v>
      </c>
      <c r="X67" s="15">
        <v>0</v>
      </c>
      <c r="Y67" s="15">
        <v>0</v>
      </c>
      <c r="Z67" s="15">
        <v>0</v>
      </c>
      <c r="AA67" s="15">
        <f>R67+T67+V67+X67</f>
        <v>2050</v>
      </c>
      <c r="AB67" s="17">
        <f>AA67/I67</f>
        <v>1.3065646908859145</v>
      </c>
      <c r="AC67" s="18">
        <f>AA67/P67</f>
        <v>25.625</v>
      </c>
      <c r="AD67" s="15">
        <f>S67+U67+W67+Y67</f>
        <v>93</v>
      </c>
      <c r="AE67" s="18">
        <f>AD67/I67*100</f>
        <v>5.9273422562141489</v>
      </c>
      <c r="AF67" s="18">
        <f>AA67/AD67</f>
        <v>22.043010752688172</v>
      </c>
      <c r="AG67" s="18">
        <f>AF67/2</f>
        <v>11.021505376344086</v>
      </c>
      <c r="AH67" s="15"/>
      <c r="AI67" s="17">
        <f>AH67*100/I67</f>
        <v>0</v>
      </c>
      <c r="AJ67" s="15">
        <v>159</v>
      </c>
      <c r="AK67" s="17">
        <f>AJ67*100/I67</f>
        <v>10.133843212237094</v>
      </c>
      <c r="AL67" s="15"/>
      <c r="AM67" s="15">
        <v>1876</v>
      </c>
      <c r="AN67" s="17">
        <f>AM67/I67</f>
        <v>1.195666029318037</v>
      </c>
      <c r="AO67" s="17">
        <f>AM67/AA67</f>
        <v>0.91512195121951223</v>
      </c>
      <c r="AP67" s="15"/>
      <c r="AQ67" s="15"/>
      <c r="AR67" s="15"/>
      <c r="AS67" s="15">
        <f>AP67+AQ67+AR67</f>
        <v>0</v>
      </c>
      <c r="AT67" s="15" t="s">
        <v>60</v>
      </c>
      <c r="AU67" s="15"/>
      <c r="AV67" s="15">
        <v>0</v>
      </c>
      <c r="AW67" s="15">
        <v>565</v>
      </c>
      <c r="AX67" s="20">
        <f>AW67/I67</f>
        <v>0.36010197578075209</v>
      </c>
      <c r="AY67" s="15">
        <v>0</v>
      </c>
      <c r="AZ67" s="21">
        <f>AY67*2000/I67</f>
        <v>0</v>
      </c>
      <c r="BA67" s="15">
        <v>12</v>
      </c>
      <c r="BB67" s="22" t="s">
        <v>58</v>
      </c>
    </row>
    <row r="68" spans="1:54" x14ac:dyDescent="0.25">
      <c r="A68" s="14" t="s">
        <v>216</v>
      </c>
      <c r="B68" s="15">
        <v>13555</v>
      </c>
      <c r="C68" s="15">
        <v>44118</v>
      </c>
      <c r="D68" s="15">
        <v>44041</v>
      </c>
      <c r="E68" s="15">
        <v>244400438</v>
      </c>
      <c r="F68" s="15" t="s">
        <v>55</v>
      </c>
      <c r="G68" s="15" t="s">
        <v>173</v>
      </c>
      <c r="H68" s="15" t="s">
        <v>217</v>
      </c>
      <c r="I68" s="15">
        <v>5670</v>
      </c>
      <c r="J68" s="15">
        <v>1</v>
      </c>
      <c r="K68" s="15">
        <v>17</v>
      </c>
      <c r="L68" s="15">
        <v>30</v>
      </c>
      <c r="M68" s="15">
        <v>2</v>
      </c>
      <c r="N68" s="15" t="s">
        <v>60</v>
      </c>
      <c r="O68" s="15" t="s">
        <v>218</v>
      </c>
      <c r="P68" s="15">
        <v>452</v>
      </c>
      <c r="Q68" s="16">
        <f>P68/I68</f>
        <v>7.9717813051146391E-2</v>
      </c>
      <c r="R68" s="15">
        <v>10567</v>
      </c>
      <c r="S68" s="15">
        <v>768</v>
      </c>
      <c r="T68" s="15">
        <v>58</v>
      </c>
      <c r="U68" s="15">
        <v>58</v>
      </c>
      <c r="V68" s="15">
        <v>853</v>
      </c>
      <c r="W68" s="15">
        <v>34</v>
      </c>
      <c r="X68" s="15">
        <v>0</v>
      </c>
      <c r="Y68" s="15">
        <v>0</v>
      </c>
      <c r="Z68" s="15">
        <v>703</v>
      </c>
      <c r="AA68" s="15">
        <f>R68+T68+V68+X68</f>
        <v>11478</v>
      </c>
      <c r="AB68" s="17">
        <f>AA68/I68</f>
        <v>2.0243386243386245</v>
      </c>
      <c r="AC68" s="18">
        <f>AA68/P68</f>
        <v>25.393805309734514</v>
      </c>
      <c r="AD68" s="15">
        <f>S68+U68+W68+Y68</f>
        <v>860</v>
      </c>
      <c r="AE68" s="18">
        <f>AD68/I68*100</f>
        <v>15.167548500881834</v>
      </c>
      <c r="AF68" s="18">
        <f>AA68/AD68</f>
        <v>13.346511627906978</v>
      </c>
      <c r="AG68" s="18">
        <f>AF68/2</f>
        <v>6.6732558139534888</v>
      </c>
      <c r="AH68" s="15">
        <v>1584</v>
      </c>
      <c r="AI68" s="17">
        <f>AH68*100/I68</f>
        <v>27.936507936507937</v>
      </c>
      <c r="AJ68" s="15"/>
      <c r="AK68" s="17">
        <f>AJ68*100/I68</f>
        <v>0</v>
      </c>
      <c r="AL68" s="15"/>
      <c r="AM68" s="15">
        <v>29519</v>
      </c>
      <c r="AN68" s="17">
        <f>AM68/I68</f>
        <v>5.2061728395061726</v>
      </c>
      <c r="AO68" s="17">
        <f>AM68/AA68</f>
        <v>2.57178951036766</v>
      </c>
      <c r="AP68" s="15">
        <v>95</v>
      </c>
      <c r="AQ68" s="15"/>
      <c r="AR68" s="15">
        <v>150</v>
      </c>
      <c r="AS68" s="15">
        <f>AP68+AQ68+AR68</f>
        <v>245</v>
      </c>
      <c r="AT68" s="15" t="s">
        <v>58</v>
      </c>
      <c r="AU68" s="15"/>
      <c r="AV68" s="15">
        <v>2506</v>
      </c>
      <c r="AW68" s="15">
        <v>13305</v>
      </c>
      <c r="AX68" s="20">
        <f>AW68/I68</f>
        <v>2.3465608465608465</v>
      </c>
      <c r="AY68" s="15">
        <v>1.85</v>
      </c>
      <c r="AZ68" s="21">
        <f>AY68*2000/I68</f>
        <v>0.65255731922398585</v>
      </c>
      <c r="BA68" s="15">
        <v>20</v>
      </c>
      <c r="BB68" s="22"/>
    </row>
    <row r="69" spans="1:54" x14ac:dyDescent="0.25">
      <c r="A69" s="14" t="s">
        <v>219</v>
      </c>
      <c r="B69" s="15">
        <v>5713</v>
      </c>
      <c r="C69" s="15">
        <v>44170</v>
      </c>
      <c r="D69" s="15">
        <v>44224</v>
      </c>
      <c r="E69" s="15">
        <v>244400537</v>
      </c>
      <c r="F69" s="15" t="s">
        <v>55</v>
      </c>
      <c r="G69" s="15" t="s">
        <v>56</v>
      </c>
      <c r="H69" s="15" t="s">
        <v>57</v>
      </c>
      <c r="I69" s="15">
        <v>1698</v>
      </c>
      <c r="J69" s="15">
        <v>1</v>
      </c>
      <c r="K69" s="15">
        <v>6</v>
      </c>
      <c r="L69" s="15">
        <v>16</v>
      </c>
      <c r="M69" s="15">
        <v>1</v>
      </c>
      <c r="N69" s="15" t="s">
        <v>58</v>
      </c>
      <c r="O69" s="15" t="s">
        <v>59</v>
      </c>
      <c r="P69" s="15">
        <v>100</v>
      </c>
      <c r="Q69" s="16">
        <f>P69/I69</f>
        <v>5.8892815076560662E-2</v>
      </c>
      <c r="R69" s="15">
        <v>4115</v>
      </c>
      <c r="S69" s="15">
        <v>239</v>
      </c>
      <c r="T69" s="15">
        <v>59</v>
      </c>
      <c r="U69" s="15">
        <v>0</v>
      </c>
      <c r="V69" s="15">
        <v>5</v>
      </c>
      <c r="W69" s="15">
        <v>1</v>
      </c>
      <c r="X69" s="15">
        <v>0</v>
      </c>
      <c r="Y69" s="15">
        <v>0</v>
      </c>
      <c r="Z69" s="15">
        <v>5</v>
      </c>
      <c r="AA69" s="15">
        <f>R69+T69+V69+X69</f>
        <v>4179</v>
      </c>
      <c r="AB69" s="17">
        <f>AA69/I69</f>
        <v>2.4611307420494701</v>
      </c>
      <c r="AC69" s="18">
        <f>AA69/P69</f>
        <v>41.79</v>
      </c>
      <c r="AD69" s="15">
        <f>S69+U69+W69+Y69</f>
        <v>240</v>
      </c>
      <c r="AE69" s="18">
        <f>AD69/I69*100</f>
        <v>14.134275618374559</v>
      </c>
      <c r="AF69" s="18">
        <f>AA69/AD69</f>
        <v>17.412500000000001</v>
      </c>
      <c r="AG69" s="18">
        <f>AF69/2</f>
        <v>8.7062500000000007</v>
      </c>
      <c r="AH69" s="15"/>
      <c r="AI69" s="17">
        <f>AH69*100/I69</f>
        <v>0</v>
      </c>
      <c r="AJ69" s="15">
        <v>189</v>
      </c>
      <c r="AK69" s="17">
        <f>AJ69*100/I69</f>
        <v>11.130742049469964</v>
      </c>
      <c r="AL69" s="15">
        <v>744</v>
      </c>
      <c r="AM69" s="15">
        <v>3050</v>
      </c>
      <c r="AN69" s="17">
        <f>AM69/I69</f>
        <v>1.7962308598351002</v>
      </c>
      <c r="AO69" s="17">
        <f>AM69/AA69</f>
        <v>0.72983967456329268</v>
      </c>
      <c r="AP69" s="15">
        <v>811</v>
      </c>
      <c r="AQ69" s="15">
        <v>1</v>
      </c>
      <c r="AR69" s="15">
        <v>13</v>
      </c>
      <c r="AS69" s="15">
        <f>AP69+AQ69+AR69</f>
        <v>825</v>
      </c>
      <c r="AT69" s="15" t="s">
        <v>60</v>
      </c>
      <c r="AU69" s="15" t="s">
        <v>61</v>
      </c>
      <c r="AV69" s="19">
        <v>500</v>
      </c>
      <c r="AW69" s="19">
        <v>3612</v>
      </c>
      <c r="AX69" s="20">
        <f>AW69/I69</f>
        <v>2.127208480565371</v>
      </c>
      <c r="AY69" s="19">
        <v>0.45</v>
      </c>
      <c r="AZ69" s="21">
        <f>AY69*2000/I69</f>
        <v>0.53003533568904593</v>
      </c>
      <c r="BA69" s="15">
        <v>15</v>
      </c>
      <c r="BB69" s="22" t="s">
        <v>58</v>
      </c>
    </row>
    <row r="70" spans="1:54" x14ac:dyDescent="0.25">
      <c r="A70" s="14" t="s">
        <v>220</v>
      </c>
      <c r="B70" s="15">
        <v>1864</v>
      </c>
      <c r="C70" s="15">
        <v>44690</v>
      </c>
      <c r="D70" s="15">
        <v>44070</v>
      </c>
      <c r="E70" s="15">
        <v>200067635</v>
      </c>
      <c r="F70" s="15" t="s">
        <v>55</v>
      </c>
      <c r="G70" s="15" t="s">
        <v>63</v>
      </c>
      <c r="H70" s="15" t="s">
        <v>221</v>
      </c>
      <c r="I70" s="15">
        <v>4769</v>
      </c>
      <c r="J70" s="15">
        <v>1</v>
      </c>
      <c r="K70" s="15">
        <v>13</v>
      </c>
      <c r="L70" s="15">
        <v>0</v>
      </c>
      <c r="M70" s="15">
        <v>0</v>
      </c>
      <c r="N70" s="15" t="s">
        <v>58</v>
      </c>
      <c r="O70" s="15" t="s">
        <v>222</v>
      </c>
      <c r="P70" s="15">
        <v>84</v>
      </c>
      <c r="Q70" s="16">
        <f>P70/I70</f>
        <v>1.7613755504298594E-2</v>
      </c>
      <c r="R70" s="15">
        <v>6570</v>
      </c>
      <c r="S70" s="15">
        <v>518</v>
      </c>
      <c r="T70" s="15">
        <v>226</v>
      </c>
      <c r="U70" s="15">
        <v>4</v>
      </c>
      <c r="V70" s="15">
        <v>0</v>
      </c>
      <c r="W70" s="15">
        <v>0</v>
      </c>
      <c r="X70" s="15">
        <v>0</v>
      </c>
      <c r="Y70" s="15">
        <v>0</v>
      </c>
      <c r="Z70" s="15">
        <v>26</v>
      </c>
      <c r="AA70" s="15">
        <f>R70+T70+V70+X70</f>
        <v>6796</v>
      </c>
      <c r="AB70" s="17">
        <f>AA70/I70</f>
        <v>1.4250366953239673</v>
      </c>
      <c r="AC70" s="18">
        <f>AA70/P70</f>
        <v>80.904761904761898</v>
      </c>
      <c r="AD70" s="15">
        <f>S70+U70+W70+Y70</f>
        <v>522</v>
      </c>
      <c r="AE70" s="18">
        <f>AD70/I70*100</f>
        <v>10.945690920528413</v>
      </c>
      <c r="AF70" s="18">
        <f>AA70/AD70</f>
        <v>13.019157088122606</v>
      </c>
      <c r="AG70" s="18">
        <f>AF70/2</f>
        <v>6.509578544061303</v>
      </c>
      <c r="AH70" s="15">
        <v>381</v>
      </c>
      <c r="AI70" s="17">
        <f>AH70*100/I70</f>
        <v>7.9890962465925774</v>
      </c>
      <c r="AJ70" s="15">
        <v>381</v>
      </c>
      <c r="AK70" s="17">
        <f>AJ70*100/I70</f>
        <v>7.9890962465925774</v>
      </c>
      <c r="AL70" s="15"/>
      <c r="AM70" s="15">
        <v>10939</v>
      </c>
      <c r="AN70" s="17">
        <f>AM70/I70</f>
        <v>2.2937722793038371</v>
      </c>
      <c r="AO70" s="17">
        <f>AM70/AA70</f>
        <v>1.6096233078281341</v>
      </c>
      <c r="AP70" s="15">
        <v>588</v>
      </c>
      <c r="AQ70" s="15"/>
      <c r="AR70" s="15">
        <v>0</v>
      </c>
      <c r="AS70" s="15">
        <f>AP70+AQ70+AR70</f>
        <v>588</v>
      </c>
      <c r="AT70" s="15" t="s">
        <v>58</v>
      </c>
      <c r="AU70" s="15"/>
      <c r="AV70" s="15">
        <v>0</v>
      </c>
      <c r="AW70" s="15">
        <v>7915</v>
      </c>
      <c r="AX70" s="20">
        <f>AW70/I70</f>
        <v>1.659677081149088</v>
      </c>
      <c r="AY70" s="15">
        <v>1.1399999999999999</v>
      </c>
      <c r="AZ70" s="21">
        <f>AY70*2000/I70</f>
        <v>0.47808764940239046</v>
      </c>
      <c r="BA70" s="15">
        <v>15</v>
      </c>
      <c r="BB70" s="22"/>
    </row>
    <row r="71" spans="1:54" x14ac:dyDescent="0.25">
      <c r="A71" s="14" t="s">
        <v>223</v>
      </c>
      <c r="B71" s="15">
        <v>1870</v>
      </c>
      <c r="C71" s="15">
        <v>44310</v>
      </c>
      <c r="D71" s="15">
        <v>44083</v>
      </c>
      <c r="E71" s="15">
        <v>244400438</v>
      </c>
      <c r="F71" s="15" t="s">
        <v>55</v>
      </c>
      <c r="G71" s="15" t="s">
        <v>173</v>
      </c>
      <c r="H71" s="15" t="s">
        <v>224</v>
      </c>
      <c r="I71" s="15">
        <v>2443</v>
      </c>
      <c r="J71" s="15">
        <v>1</v>
      </c>
      <c r="K71" s="15">
        <v>7</v>
      </c>
      <c r="L71" s="15"/>
      <c r="M71" s="15">
        <v>2</v>
      </c>
      <c r="N71" s="15" t="s">
        <v>60</v>
      </c>
      <c r="O71" s="15" t="s">
        <v>225</v>
      </c>
      <c r="P71" s="15">
        <v>125</v>
      </c>
      <c r="Q71" s="16">
        <f>P71/I71</f>
        <v>5.1166598444535409E-2</v>
      </c>
      <c r="R71" s="15">
        <v>3407</v>
      </c>
      <c r="S71" s="15">
        <v>727</v>
      </c>
      <c r="T71" s="15">
        <v>0</v>
      </c>
      <c r="U71" s="15">
        <v>0</v>
      </c>
      <c r="V71" s="15">
        <v>0</v>
      </c>
      <c r="W71" s="15">
        <v>0</v>
      </c>
      <c r="X71" s="15">
        <v>0</v>
      </c>
      <c r="Y71" s="15">
        <v>0</v>
      </c>
      <c r="Z71" s="15">
        <v>18</v>
      </c>
      <c r="AA71" s="15">
        <f>R71+T71+V71+X71</f>
        <v>3407</v>
      </c>
      <c r="AB71" s="17">
        <f>AA71/I71</f>
        <v>1.3945968072042572</v>
      </c>
      <c r="AC71" s="18">
        <f>AA71/P71</f>
        <v>27.256</v>
      </c>
      <c r="AD71" s="15">
        <f>S71+U71+W71+Y71</f>
        <v>727</v>
      </c>
      <c r="AE71" s="18">
        <f>AD71/I71*100</f>
        <v>29.758493655341795</v>
      </c>
      <c r="AF71" s="18">
        <f>AA71/AD71</f>
        <v>4.6863823933975244</v>
      </c>
      <c r="AG71" s="18">
        <f>AF71/2</f>
        <v>2.3431911966987622</v>
      </c>
      <c r="AH71" s="15">
        <v>243</v>
      </c>
      <c r="AI71" s="17">
        <f>AH71*100/I71</f>
        <v>9.9467867376176837</v>
      </c>
      <c r="AJ71" s="15">
        <v>163</v>
      </c>
      <c r="AK71" s="17">
        <f>AJ71*100/I71</f>
        <v>6.6721244371674171</v>
      </c>
      <c r="AL71" s="15"/>
      <c r="AM71" s="15">
        <v>2808</v>
      </c>
      <c r="AN71" s="17">
        <f>AM71/I71</f>
        <v>1.1494064674580433</v>
      </c>
      <c r="AO71" s="17">
        <f>AM71/AA71</f>
        <v>0.82418550044027006</v>
      </c>
      <c r="AP71" s="15">
        <v>535</v>
      </c>
      <c r="AQ71" s="15"/>
      <c r="AR71" s="15">
        <v>33</v>
      </c>
      <c r="AS71" s="15">
        <f>AP71+AQ71+AR71</f>
        <v>568</v>
      </c>
      <c r="AT71" s="15" t="s">
        <v>58</v>
      </c>
      <c r="AU71" s="15"/>
      <c r="AV71" s="15"/>
      <c r="AW71" s="15">
        <v>7260</v>
      </c>
      <c r="AX71" s="20">
        <f>AW71/I71</f>
        <v>2.9717560376586163</v>
      </c>
      <c r="AY71" s="15">
        <v>1</v>
      </c>
      <c r="AZ71" s="21">
        <f>AY71*2000/I71</f>
        <v>0.81866557511256655</v>
      </c>
      <c r="BA71" s="15">
        <v>12</v>
      </c>
      <c r="BB71" s="22"/>
    </row>
    <row r="72" spans="1:54" x14ac:dyDescent="0.25">
      <c r="A72" s="14" t="s">
        <v>226</v>
      </c>
      <c r="B72" s="15">
        <v>14055</v>
      </c>
      <c r="C72" s="15">
        <v>44270</v>
      </c>
      <c r="D72" s="15">
        <v>44090</v>
      </c>
      <c r="E72" s="15">
        <v>200071546</v>
      </c>
      <c r="F72" s="15" t="s">
        <v>55</v>
      </c>
      <c r="G72" s="15" t="s">
        <v>138</v>
      </c>
      <c r="H72" s="15" t="s">
        <v>227</v>
      </c>
      <c r="I72" s="15">
        <v>1520</v>
      </c>
      <c r="J72" s="15">
        <v>1</v>
      </c>
      <c r="K72" s="15">
        <v>4</v>
      </c>
      <c r="L72" s="15">
        <v>14</v>
      </c>
      <c r="M72" s="15">
        <v>1</v>
      </c>
      <c r="N72" s="15" t="s">
        <v>58</v>
      </c>
      <c r="O72" s="15" t="s">
        <v>175</v>
      </c>
      <c r="P72" s="15">
        <v>120</v>
      </c>
      <c r="Q72" s="16">
        <f>P72/I72</f>
        <v>7.8947368421052627E-2</v>
      </c>
      <c r="R72" s="15">
        <v>1584</v>
      </c>
      <c r="S72" s="15">
        <v>91</v>
      </c>
      <c r="T72" s="15"/>
      <c r="U72" s="15"/>
      <c r="V72" s="15"/>
      <c r="W72" s="15"/>
      <c r="X72" s="15"/>
      <c r="Y72" s="15"/>
      <c r="Z72" s="15">
        <v>8</v>
      </c>
      <c r="AA72" s="15">
        <f>R72+T72+V72+X72</f>
        <v>1584</v>
      </c>
      <c r="AB72" s="17">
        <f>AA72/I72</f>
        <v>1.0421052631578946</v>
      </c>
      <c r="AC72" s="18">
        <f>AA72/P72</f>
        <v>13.2</v>
      </c>
      <c r="AD72" s="15">
        <f>S72+U72+W72+Y72</f>
        <v>91</v>
      </c>
      <c r="AE72" s="18">
        <f>AD72/I72*100</f>
        <v>5.9868421052631575</v>
      </c>
      <c r="AF72" s="18">
        <f>AA72/AD72</f>
        <v>17.406593406593405</v>
      </c>
      <c r="AG72" s="18">
        <f>AF72/2</f>
        <v>8.7032967032967026</v>
      </c>
      <c r="AH72" s="15"/>
      <c r="AI72" s="17">
        <f>AH72*100/I72</f>
        <v>0</v>
      </c>
      <c r="AJ72" s="15">
        <v>140</v>
      </c>
      <c r="AK72" s="17">
        <f>AJ72*100/I72</f>
        <v>9.2105263157894743</v>
      </c>
      <c r="AL72" s="15">
        <v>532</v>
      </c>
      <c r="AM72" s="15">
        <v>1193</v>
      </c>
      <c r="AN72" s="17">
        <f>AM72/I72</f>
        <v>0.78486842105263155</v>
      </c>
      <c r="AO72" s="17">
        <f>AM72/AA72</f>
        <v>0.75315656565656564</v>
      </c>
      <c r="AP72" s="15">
        <v>0</v>
      </c>
      <c r="AQ72" s="15">
        <v>0</v>
      </c>
      <c r="AR72" s="15">
        <v>0</v>
      </c>
      <c r="AS72" s="15">
        <f>AP72+AQ72+AR72</f>
        <v>0</v>
      </c>
      <c r="AT72" s="15" t="s">
        <v>58</v>
      </c>
      <c r="AU72" s="15"/>
      <c r="AV72" s="15">
        <v>86</v>
      </c>
      <c r="AW72" s="15">
        <v>1331</v>
      </c>
      <c r="AX72" s="20">
        <f>AW72/I72</f>
        <v>0.87565789473684208</v>
      </c>
      <c r="AY72" s="15">
        <v>0</v>
      </c>
      <c r="AZ72" s="21">
        <f>AY72*2000/I72</f>
        <v>0</v>
      </c>
      <c r="BA72" s="15">
        <v>11</v>
      </c>
      <c r="BB72" s="22" t="s">
        <v>58</v>
      </c>
    </row>
    <row r="73" spans="1:54" x14ac:dyDescent="0.25">
      <c r="A73" s="14" t="s">
        <v>228</v>
      </c>
      <c r="B73" s="15">
        <v>13304</v>
      </c>
      <c r="C73" s="15">
        <v>44520</v>
      </c>
      <c r="D73" s="15">
        <v>44095</v>
      </c>
      <c r="E73" s="15">
        <v>200072726</v>
      </c>
      <c r="F73" s="15" t="s">
        <v>55</v>
      </c>
      <c r="G73" s="15" t="s">
        <v>118</v>
      </c>
      <c r="H73" s="15" t="s">
        <v>152</v>
      </c>
      <c r="I73" s="15">
        <v>1551</v>
      </c>
      <c r="J73" s="15">
        <v>1</v>
      </c>
      <c r="K73" s="15"/>
      <c r="L73" s="15"/>
      <c r="M73" s="15"/>
      <c r="N73" s="15"/>
      <c r="O73" s="15" t="s">
        <v>119</v>
      </c>
      <c r="P73" s="15"/>
      <c r="Q73" s="16">
        <f>P73/I73</f>
        <v>0</v>
      </c>
      <c r="R73" s="15"/>
      <c r="S73" s="15"/>
      <c r="T73" s="15"/>
      <c r="U73" s="15"/>
      <c r="V73" s="15"/>
      <c r="W73" s="15"/>
      <c r="X73" s="15"/>
      <c r="Y73" s="15"/>
      <c r="Z73" s="15"/>
      <c r="AA73" s="15">
        <f>R73+T73+V73+X73</f>
        <v>0</v>
      </c>
      <c r="AB73" s="17">
        <f>AA73/I73</f>
        <v>0</v>
      </c>
      <c r="AC73" s="18" t="e">
        <f>AA73/P73</f>
        <v>#DIV/0!</v>
      </c>
      <c r="AD73" s="15">
        <f>S73+U73+W73+Y73</f>
        <v>0</v>
      </c>
      <c r="AE73" s="18">
        <f>AD73/I73*100</f>
        <v>0</v>
      </c>
      <c r="AF73" s="18" t="e">
        <f>AA73/AD73</f>
        <v>#DIV/0!</v>
      </c>
      <c r="AG73" s="18" t="e">
        <f>AF73/2</f>
        <v>#DIV/0!</v>
      </c>
      <c r="AH73" s="15"/>
      <c r="AI73" s="17">
        <f>AH73*100/I73</f>
        <v>0</v>
      </c>
      <c r="AJ73" s="15"/>
      <c r="AK73" s="17">
        <f>AJ73*100/I73</f>
        <v>0</v>
      </c>
      <c r="AL73" s="15"/>
      <c r="AM73" s="15"/>
      <c r="AN73" s="17">
        <f>AM73/I73</f>
        <v>0</v>
      </c>
      <c r="AO73" s="17" t="e">
        <f>AM73/AA73</f>
        <v>#DIV/0!</v>
      </c>
      <c r="AP73" s="15"/>
      <c r="AQ73" s="15"/>
      <c r="AR73" s="15"/>
      <c r="AS73" s="15">
        <f>AP73+AQ73+AR73</f>
        <v>0</v>
      </c>
      <c r="AT73" s="15" t="s">
        <v>58</v>
      </c>
      <c r="AU73" s="15"/>
      <c r="AV73" s="15"/>
      <c r="AW73" s="15"/>
      <c r="AX73" s="20">
        <f>AW73/I73</f>
        <v>0</v>
      </c>
      <c r="AY73" s="15"/>
      <c r="AZ73" s="21">
        <f>AY73*2000/I73</f>
        <v>0</v>
      </c>
      <c r="BA73" s="15"/>
      <c r="BB73" s="22" t="s">
        <v>60</v>
      </c>
    </row>
    <row r="74" spans="1:54" x14ac:dyDescent="0.25">
      <c r="A74" s="14" t="s">
        <v>229</v>
      </c>
      <c r="B74" s="15">
        <v>1875</v>
      </c>
      <c r="C74" s="15">
        <v>44620</v>
      </c>
      <c r="D74" s="15">
        <v>44101</v>
      </c>
      <c r="E74" s="15">
        <v>244400404</v>
      </c>
      <c r="F74" s="15" t="s">
        <v>55</v>
      </c>
      <c r="G74" s="15" t="s">
        <v>74</v>
      </c>
      <c r="H74" s="15" t="s">
        <v>230</v>
      </c>
      <c r="I74" s="15">
        <v>6379</v>
      </c>
      <c r="J74" s="15">
        <v>1</v>
      </c>
      <c r="K74" s="15">
        <v>16</v>
      </c>
      <c r="L74" s="15">
        <v>55</v>
      </c>
      <c r="M74" s="15">
        <v>5</v>
      </c>
      <c r="N74" s="15" t="s">
        <v>60</v>
      </c>
      <c r="O74" s="15" t="s">
        <v>65</v>
      </c>
      <c r="P74" s="15">
        <v>470</v>
      </c>
      <c r="Q74" s="16">
        <f>P74/I74</f>
        <v>7.3679260072111619E-2</v>
      </c>
      <c r="R74" s="15">
        <v>11640</v>
      </c>
      <c r="S74" s="15">
        <v>1350</v>
      </c>
      <c r="T74" s="15">
        <v>127</v>
      </c>
      <c r="U74" s="15">
        <v>2</v>
      </c>
      <c r="V74" s="15">
        <v>1270</v>
      </c>
      <c r="W74" s="15">
        <v>87</v>
      </c>
      <c r="X74" s="15">
        <v>0</v>
      </c>
      <c r="Y74" s="15">
        <v>0</v>
      </c>
      <c r="Z74" s="15">
        <v>43</v>
      </c>
      <c r="AA74" s="15">
        <f>R74+T74+V74+X74</f>
        <v>13037</v>
      </c>
      <c r="AB74" s="17">
        <f>AA74/I74</f>
        <v>2.0437372628938704</v>
      </c>
      <c r="AC74" s="18">
        <f>AA74/P74</f>
        <v>27.738297872340425</v>
      </c>
      <c r="AD74" s="15">
        <f>S74+U74+W74+Y74</f>
        <v>1439</v>
      </c>
      <c r="AE74" s="18">
        <f>AD74/I74*100</f>
        <v>22.558394732716728</v>
      </c>
      <c r="AF74" s="18">
        <f>AA74/AD74</f>
        <v>9.0597637248088958</v>
      </c>
      <c r="AG74" s="18">
        <f>AF74/2</f>
        <v>4.5298818624044479</v>
      </c>
      <c r="AH74" s="15">
        <v>1422</v>
      </c>
      <c r="AI74" s="17">
        <f>AH74*100/I74</f>
        <v>22.291895281392069</v>
      </c>
      <c r="AJ74" s="15">
        <v>1092</v>
      </c>
      <c r="AK74" s="17">
        <f>AJ74*100/I74</f>
        <v>17.118670638031038</v>
      </c>
      <c r="AL74" s="15"/>
      <c r="AM74" s="15">
        <v>28590</v>
      </c>
      <c r="AN74" s="17">
        <f>AM74/I74</f>
        <v>4.481893713748236</v>
      </c>
      <c r="AO74" s="17">
        <f>AM74/AA74</f>
        <v>2.1929891846283653</v>
      </c>
      <c r="AP74" s="15"/>
      <c r="AQ74" s="15"/>
      <c r="AR74" s="15"/>
      <c r="AS74" s="15">
        <f>AP74+AQ74+AR74</f>
        <v>0</v>
      </c>
      <c r="AT74" s="15" t="s">
        <v>58</v>
      </c>
      <c r="AU74" s="15"/>
      <c r="AV74" s="15">
        <v>7805</v>
      </c>
      <c r="AW74" s="15">
        <v>16600</v>
      </c>
      <c r="AX74" s="20">
        <f>AW74/I74</f>
        <v>2.6022887599937294</v>
      </c>
      <c r="AY74" s="15">
        <v>2.65</v>
      </c>
      <c r="AZ74" s="21">
        <f>AY74*2000/I74</f>
        <v>0.83085123060040755</v>
      </c>
      <c r="BA74" s="15">
        <v>0</v>
      </c>
      <c r="BB74" s="22"/>
    </row>
    <row r="75" spans="1:54" x14ac:dyDescent="0.25">
      <c r="A75" s="14" t="s">
        <v>231</v>
      </c>
      <c r="B75" s="15">
        <v>1883</v>
      </c>
      <c r="C75" s="15">
        <v>44770</v>
      </c>
      <c r="D75" s="15">
        <v>44126</v>
      </c>
      <c r="E75" s="15">
        <v>200067346</v>
      </c>
      <c r="F75" s="15" t="s">
        <v>55</v>
      </c>
      <c r="G75" s="15" t="s">
        <v>123</v>
      </c>
      <c r="H75" s="15" t="s">
        <v>232</v>
      </c>
      <c r="I75" s="15">
        <v>4351</v>
      </c>
      <c r="J75" s="15">
        <v>1</v>
      </c>
      <c r="K75" s="15">
        <v>23</v>
      </c>
      <c r="L75" s="15">
        <v>40</v>
      </c>
      <c r="M75" s="15">
        <v>5</v>
      </c>
      <c r="N75" s="15" t="s">
        <v>60</v>
      </c>
      <c r="O75" s="15" t="s">
        <v>107</v>
      </c>
      <c r="P75" s="15">
        <v>560</v>
      </c>
      <c r="Q75" s="16">
        <f>P75/I75</f>
        <v>0.12870604458745116</v>
      </c>
      <c r="R75" s="15">
        <v>11319</v>
      </c>
      <c r="S75" s="15">
        <v>1581</v>
      </c>
      <c r="T75" s="15">
        <v>196</v>
      </c>
      <c r="U75" s="15">
        <v>13</v>
      </c>
      <c r="V75" s="15">
        <v>954</v>
      </c>
      <c r="W75" s="15">
        <v>87</v>
      </c>
      <c r="X75" s="15">
        <v>0</v>
      </c>
      <c r="Y75" s="15">
        <v>0</v>
      </c>
      <c r="Z75" s="15">
        <v>46</v>
      </c>
      <c r="AA75" s="15">
        <f>R75+T75+V75+X75</f>
        <v>12469</v>
      </c>
      <c r="AB75" s="17">
        <f>AA75/I75</f>
        <v>2.8657779820730864</v>
      </c>
      <c r="AC75" s="18">
        <f>AA75/P75</f>
        <v>22.266071428571429</v>
      </c>
      <c r="AD75" s="15">
        <f>S75+U75+W75+Y75</f>
        <v>1681</v>
      </c>
      <c r="AE75" s="18">
        <f>AD75/I75*100</f>
        <v>38.634796598483106</v>
      </c>
      <c r="AF75" s="18">
        <f>AA75/AD75</f>
        <v>7.4176085663295659</v>
      </c>
      <c r="AG75" s="18">
        <f>AF75/2</f>
        <v>3.7088042831647829</v>
      </c>
      <c r="AH75" s="15">
        <v>1615</v>
      </c>
      <c r="AI75" s="17">
        <f>AH75*100/I75</f>
        <v>37.117903930131007</v>
      </c>
      <c r="AJ75" s="15">
        <v>1033</v>
      </c>
      <c r="AK75" s="17">
        <f>AJ75*100/I75</f>
        <v>23.741668581935187</v>
      </c>
      <c r="AL75" s="15">
        <v>5116</v>
      </c>
      <c r="AM75" s="15">
        <v>21756</v>
      </c>
      <c r="AN75" s="17">
        <f>AM75/I75</f>
        <v>5.0002298322224776</v>
      </c>
      <c r="AO75" s="17">
        <f>AM75/AA75</f>
        <v>1.7448071216617211</v>
      </c>
      <c r="AP75" s="15">
        <v>1508</v>
      </c>
      <c r="AQ75" s="15"/>
      <c r="AR75" s="15">
        <v>529</v>
      </c>
      <c r="AS75" s="15">
        <f>AP75+AQ75+AR75</f>
        <v>2037</v>
      </c>
      <c r="AT75" s="15" t="s">
        <v>60</v>
      </c>
      <c r="AU75" s="15" t="s">
        <v>233</v>
      </c>
      <c r="AV75" s="15">
        <v>6887</v>
      </c>
      <c r="AW75" s="15">
        <v>22500</v>
      </c>
      <c r="AX75" s="20">
        <f>AW75/I75</f>
        <v>5.1712250057458053</v>
      </c>
      <c r="AY75" s="15">
        <v>3.05</v>
      </c>
      <c r="AZ75" s="21">
        <f>AY75*2000/I75</f>
        <v>1.4019765571133074</v>
      </c>
      <c r="BA75" s="15">
        <v>7</v>
      </c>
      <c r="BB75" s="22"/>
    </row>
    <row r="76" spans="1:54" x14ac:dyDescent="0.25">
      <c r="A76" s="14" t="s">
        <v>234</v>
      </c>
      <c r="B76" s="15">
        <v>13994</v>
      </c>
      <c r="C76" s="15">
        <v>44140</v>
      </c>
      <c r="D76" s="15">
        <v>44127</v>
      </c>
      <c r="E76" s="15">
        <v>200067635</v>
      </c>
      <c r="F76" s="15" t="s">
        <v>55</v>
      </c>
      <c r="G76" s="15" t="s">
        <v>63</v>
      </c>
      <c r="H76" s="15"/>
      <c r="I76" s="15">
        <v>2672</v>
      </c>
      <c r="J76" s="15">
        <v>1</v>
      </c>
      <c r="K76" s="15"/>
      <c r="L76" s="15"/>
      <c r="M76" s="15"/>
      <c r="N76" s="15"/>
      <c r="O76" s="15"/>
      <c r="P76" s="15"/>
      <c r="Q76" s="16">
        <f>P76/I76</f>
        <v>0</v>
      </c>
      <c r="R76" s="15"/>
      <c r="S76" s="15"/>
      <c r="T76" s="15"/>
      <c r="U76" s="15"/>
      <c r="V76" s="15"/>
      <c r="W76" s="15"/>
      <c r="X76" s="15"/>
      <c r="Y76" s="15"/>
      <c r="Z76" s="15"/>
      <c r="AA76" s="15">
        <f>R76+T76+V76+X76</f>
        <v>0</v>
      </c>
      <c r="AB76" s="17">
        <f>AA76/I76</f>
        <v>0</v>
      </c>
      <c r="AC76" s="18" t="e">
        <f>AA76/P76</f>
        <v>#DIV/0!</v>
      </c>
      <c r="AD76" s="15">
        <f>S76+U76+W76+Y76</f>
        <v>0</v>
      </c>
      <c r="AE76" s="18">
        <f>AD76/I76*100</f>
        <v>0</v>
      </c>
      <c r="AF76" s="18" t="e">
        <f>AA76/AD76</f>
        <v>#DIV/0!</v>
      </c>
      <c r="AG76" s="18" t="e">
        <f>AF76/2</f>
        <v>#DIV/0!</v>
      </c>
      <c r="AH76" s="15"/>
      <c r="AI76" s="17">
        <f>AH76*100/I76</f>
        <v>0</v>
      </c>
      <c r="AJ76" s="15"/>
      <c r="AK76" s="17">
        <f>AJ76*100/I76</f>
        <v>0</v>
      </c>
      <c r="AL76" s="15"/>
      <c r="AM76" s="15"/>
      <c r="AN76" s="17">
        <f>AM76/I76</f>
        <v>0</v>
      </c>
      <c r="AO76" s="17" t="e">
        <f>AM76/AA76</f>
        <v>#DIV/0!</v>
      </c>
      <c r="AP76" s="15"/>
      <c r="AQ76" s="15"/>
      <c r="AR76" s="15"/>
      <c r="AS76" s="15">
        <f>AP76+AQ76+AR76</f>
        <v>0</v>
      </c>
      <c r="AT76" s="15"/>
      <c r="AU76" s="15"/>
      <c r="AV76" s="15"/>
      <c r="AW76" s="15"/>
      <c r="AX76" s="20">
        <f>AW76/I76</f>
        <v>0</v>
      </c>
      <c r="AY76" s="15"/>
      <c r="AZ76" s="21">
        <f>AY76*2000/I76</f>
        <v>0</v>
      </c>
      <c r="BA76" s="15"/>
      <c r="BB76" s="22"/>
    </row>
    <row r="77" spans="1:54" x14ac:dyDescent="0.25">
      <c r="A77" s="14" t="s">
        <v>235</v>
      </c>
      <c r="B77" s="15">
        <v>1908</v>
      </c>
      <c r="C77" s="15">
        <v>44420</v>
      </c>
      <c r="D77" s="15">
        <v>44211</v>
      </c>
      <c r="E77" s="15">
        <v>244400610</v>
      </c>
      <c r="F77" s="15" t="s">
        <v>55</v>
      </c>
      <c r="G77" s="15" t="s">
        <v>67</v>
      </c>
      <c r="H77" s="15" t="s">
        <v>236</v>
      </c>
      <c r="I77" s="15">
        <v>4523</v>
      </c>
      <c r="J77" s="15">
        <v>1</v>
      </c>
      <c r="K77" s="15">
        <v>20</v>
      </c>
      <c r="L77" s="15">
        <v>40</v>
      </c>
      <c r="M77" s="15">
        <v>2</v>
      </c>
      <c r="N77" s="15" t="s">
        <v>58</v>
      </c>
      <c r="O77" s="15" t="s">
        <v>237</v>
      </c>
      <c r="P77" s="15">
        <v>430</v>
      </c>
      <c r="Q77" s="16">
        <f>P77/I77</f>
        <v>9.5069644041565329E-2</v>
      </c>
      <c r="R77" s="15">
        <v>24170</v>
      </c>
      <c r="S77" s="15">
        <v>1159</v>
      </c>
      <c r="T77" s="15">
        <v>549</v>
      </c>
      <c r="U77" s="15">
        <v>22</v>
      </c>
      <c r="V77" s="15">
        <v>1088</v>
      </c>
      <c r="W77" s="15">
        <v>61</v>
      </c>
      <c r="X77" s="15">
        <v>0</v>
      </c>
      <c r="Y77" s="15">
        <v>0</v>
      </c>
      <c r="Z77" s="15">
        <v>41</v>
      </c>
      <c r="AA77" s="15">
        <f>R77+T77+V77+X77</f>
        <v>25807</v>
      </c>
      <c r="AB77" s="17">
        <f>AA77/I77</f>
        <v>5.7057262878620385</v>
      </c>
      <c r="AC77" s="18">
        <f>AA77/P77</f>
        <v>60.016279069767442</v>
      </c>
      <c r="AD77" s="15">
        <f>S77+U77+W77+Y77</f>
        <v>1242</v>
      </c>
      <c r="AE77" s="18">
        <f>AD77/I77*100</f>
        <v>27.459650674331197</v>
      </c>
      <c r="AF77" s="18">
        <f>AA77/AD77</f>
        <v>20.778582930756844</v>
      </c>
      <c r="AG77" s="18">
        <f>AF77/2</f>
        <v>10.389291465378422</v>
      </c>
      <c r="AH77" s="15"/>
      <c r="AI77" s="17">
        <f>AH77*100/I77</f>
        <v>0</v>
      </c>
      <c r="AJ77" s="15">
        <v>858</v>
      </c>
      <c r="AK77" s="17">
        <f>AJ77*100/I77</f>
        <v>18.969710369223968</v>
      </c>
      <c r="AL77" s="15"/>
      <c r="AM77" s="15">
        <v>25088</v>
      </c>
      <c r="AN77" s="17">
        <f>AM77/I77</f>
        <v>5.5467609993367235</v>
      </c>
      <c r="AO77" s="17">
        <f>AM77/AA77</f>
        <v>0.97213934203898167</v>
      </c>
      <c r="AP77" s="15">
        <v>48</v>
      </c>
      <c r="AQ77" s="15"/>
      <c r="AR77" s="15">
        <v>198</v>
      </c>
      <c r="AS77" s="15">
        <f>AP77+AQ77+AR77</f>
        <v>246</v>
      </c>
      <c r="AT77" s="15" t="s">
        <v>58</v>
      </c>
      <c r="AU77" s="15"/>
      <c r="AV77" s="15">
        <v>1990</v>
      </c>
      <c r="AW77" s="15">
        <v>18911</v>
      </c>
      <c r="AX77" s="20">
        <f>AW77/I77</f>
        <v>4.181074508069865</v>
      </c>
      <c r="AY77" s="15">
        <v>2.17</v>
      </c>
      <c r="AZ77" s="21">
        <f>AY77*2000/I77</f>
        <v>0.95954012823347334</v>
      </c>
      <c r="BA77" s="15">
        <v>0</v>
      </c>
      <c r="BB77" s="22"/>
    </row>
    <row r="78" spans="1:54" x14ac:dyDescent="0.25">
      <c r="A78" s="14" t="s">
        <v>238</v>
      </c>
      <c r="B78" s="15">
        <v>13192</v>
      </c>
      <c r="C78" s="15">
        <v>44260</v>
      </c>
      <c r="D78" s="15">
        <v>44080</v>
      </c>
      <c r="E78" s="15">
        <v>200072734</v>
      </c>
      <c r="F78" s="15" t="s">
        <v>55</v>
      </c>
      <c r="G78" s="15" t="s">
        <v>94</v>
      </c>
      <c r="H78" s="15" t="s">
        <v>95</v>
      </c>
      <c r="I78" s="15">
        <v>793</v>
      </c>
      <c r="J78" s="15">
        <v>1</v>
      </c>
      <c r="K78" s="15">
        <v>4</v>
      </c>
      <c r="L78" s="15">
        <v>10</v>
      </c>
      <c r="M78" s="15">
        <v>1</v>
      </c>
      <c r="N78" s="15" t="s">
        <v>58</v>
      </c>
      <c r="O78" s="15" t="s">
        <v>59</v>
      </c>
      <c r="P78" s="15">
        <v>61</v>
      </c>
      <c r="Q78" s="16">
        <f>P78/I78</f>
        <v>7.6923076923076927E-2</v>
      </c>
      <c r="R78" s="15">
        <v>2562</v>
      </c>
      <c r="S78" s="15">
        <v>350</v>
      </c>
      <c r="T78" s="15">
        <v>15</v>
      </c>
      <c r="U78" s="15">
        <v>0</v>
      </c>
      <c r="V78" s="15">
        <v>9</v>
      </c>
      <c r="W78" s="15">
        <v>0</v>
      </c>
      <c r="X78" s="15">
        <v>0</v>
      </c>
      <c r="Y78" s="15">
        <v>0</v>
      </c>
      <c r="Z78" s="15">
        <v>12</v>
      </c>
      <c r="AA78" s="15">
        <f>R78+T78+V78+X78</f>
        <v>2586</v>
      </c>
      <c r="AB78" s="17">
        <f>AA78/I78</f>
        <v>3.2610340479192939</v>
      </c>
      <c r="AC78" s="18">
        <f>AA78/P78</f>
        <v>42.393442622950822</v>
      </c>
      <c r="AD78" s="15">
        <f>S78+U78+W78+Y78</f>
        <v>350</v>
      </c>
      <c r="AE78" s="18">
        <f>AD78/I78*100</f>
        <v>44.136191677175283</v>
      </c>
      <c r="AF78" s="18">
        <f>AA78/AD78</f>
        <v>7.3885714285714288</v>
      </c>
      <c r="AG78" s="18">
        <f>AF78/2</f>
        <v>3.6942857142857144</v>
      </c>
      <c r="AH78" s="15"/>
      <c r="AI78" s="17">
        <f>AH78*100/I78</f>
        <v>0</v>
      </c>
      <c r="AJ78" s="15">
        <v>99</v>
      </c>
      <c r="AK78" s="17">
        <f>AJ78*100/I78</f>
        <v>12.484237074401008</v>
      </c>
      <c r="AL78" s="15"/>
      <c r="AM78" s="15">
        <v>1005</v>
      </c>
      <c r="AN78" s="17">
        <f>AM78/I78</f>
        <v>1.2673392181588903</v>
      </c>
      <c r="AO78" s="17">
        <f>AM78/AA78</f>
        <v>0.38863109048723898</v>
      </c>
      <c r="AP78" s="15">
        <v>195</v>
      </c>
      <c r="AQ78" s="15">
        <v>0</v>
      </c>
      <c r="AR78" s="15">
        <v>0</v>
      </c>
      <c r="AS78" s="15">
        <f>AP78+AQ78+AR78</f>
        <v>195</v>
      </c>
      <c r="AT78" s="15" t="s">
        <v>58</v>
      </c>
      <c r="AU78" s="15"/>
      <c r="AV78" s="19">
        <v>440</v>
      </c>
      <c r="AW78" s="15">
        <v>3380</v>
      </c>
      <c r="AX78" s="20">
        <f>AW78/I78</f>
        <v>4.2622950819672134</v>
      </c>
      <c r="AY78" s="19">
        <v>0.49</v>
      </c>
      <c r="AZ78" s="21">
        <f>AY78*2000/I78</f>
        <v>1.2358133669609079</v>
      </c>
      <c r="BA78" s="15">
        <v>6</v>
      </c>
      <c r="BB78" s="22" t="s">
        <v>60</v>
      </c>
    </row>
    <row r="79" spans="1:54" x14ac:dyDescent="0.25">
      <c r="A79" s="14" t="s">
        <v>239</v>
      </c>
      <c r="B79" s="15">
        <v>13556</v>
      </c>
      <c r="C79" s="15">
        <v>44140</v>
      </c>
      <c r="D79" s="15">
        <v>44014</v>
      </c>
      <c r="E79" s="15">
        <v>244400438</v>
      </c>
      <c r="F79" s="15" t="s">
        <v>55</v>
      </c>
      <c r="G79" s="15" t="s">
        <v>173</v>
      </c>
      <c r="H79" s="15" t="s">
        <v>240</v>
      </c>
      <c r="I79" s="15">
        <v>3839</v>
      </c>
      <c r="J79" s="15">
        <v>1</v>
      </c>
      <c r="K79" s="15">
        <v>12</v>
      </c>
      <c r="L79" s="15">
        <v>13</v>
      </c>
      <c r="M79" s="15">
        <v>1</v>
      </c>
      <c r="N79" s="15" t="s">
        <v>58</v>
      </c>
      <c r="O79" s="15" t="s">
        <v>116</v>
      </c>
      <c r="P79" s="15">
        <v>122</v>
      </c>
      <c r="Q79" s="16">
        <f>P79/I79</f>
        <v>3.1779109143005989E-2</v>
      </c>
      <c r="R79" s="15">
        <v>7465</v>
      </c>
      <c r="S79" s="15">
        <v>802</v>
      </c>
      <c r="T79" s="15">
        <v>21</v>
      </c>
      <c r="U79" s="15">
        <v>0</v>
      </c>
      <c r="V79" s="15">
        <v>0</v>
      </c>
      <c r="W79" s="15">
        <v>0</v>
      </c>
      <c r="X79" s="15">
        <v>0</v>
      </c>
      <c r="Y79" s="15">
        <v>0</v>
      </c>
      <c r="Z79" s="15">
        <v>29</v>
      </c>
      <c r="AA79" s="15">
        <f>R79+T79+V79+X79</f>
        <v>7486</v>
      </c>
      <c r="AB79" s="17">
        <f>AA79/I79</f>
        <v>1.9499869757749413</v>
      </c>
      <c r="AC79" s="18">
        <f>AA79/P79</f>
        <v>61.360655737704917</v>
      </c>
      <c r="AD79" s="15">
        <f>S79+U79+W79+Y79</f>
        <v>802</v>
      </c>
      <c r="AE79" s="18">
        <f>AD79/I79*100</f>
        <v>20.890856994008857</v>
      </c>
      <c r="AF79" s="18">
        <f>AA79/AD79</f>
        <v>9.3341645885286777</v>
      </c>
      <c r="AG79" s="18">
        <f>AF79/2</f>
        <v>4.6670822942643388</v>
      </c>
      <c r="AH79" s="15">
        <v>927</v>
      </c>
      <c r="AI79" s="17">
        <f>AH79*100/I79</f>
        <v>24.146913258661108</v>
      </c>
      <c r="AJ79" s="15">
        <v>550</v>
      </c>
      <c r="AK79" s="17">
        <f>AJ79*100/I79</f>
        <v>14.326647564469914</v>
      </c>
      <c r="AL79" s="15">
        <v>2667</v>
      </c>
      <c r="AM79" s="15">
        <v>12545</v>
      </c>
      <c r="AN79" s="17">
        <f>AM79/I79</f>
        <v>3.2677780672050014</v>
      </c>
      <c r="AO79" s="17">
        <f>AM79/AA79</f>
        <v>1.6757948169917178</v>
      </c>
      <c r="AP79" s="15">
        <v>755</v>
      </c>
      <c r="AQ79" s="15"/>
      <c r="AR79" s="15">
        <v>0</v>
      </c>
      <c r="AS79" s="15">
        <f>AP79+AQ79+AR79</f>
        <v>755</v>
      </c>
      <c r="AT79" s="15" t="s">
        <v>58</v>
      </c>
      <c r="AU79" s="15"/>
      <c r="AV79" s="15">
        <v>1212</v>
      </c>
      <c r="AW79" s="15">
        <v>8832</v>
      </c>
      <c r="AX79" s="20">
        <f>AW79/I79</f>
        <v>2.3005991143526958</v>
      </c>
      <c r="AY79" s="15">
        <v>1</v>
      </c>
      <c r="AZ79" s="21">
        <f>AY79*2000/I79</f>
        <v>0.5209690023443605</v>
      </c>
      <c r="BA79" s="15">
        <v>12</v>
      </c>
      <c r="BB79" s="22"/>
    </row>
    <row r="80" spans="1:54" x14ac:dyDescent="0.25">
      <c r="A80" s="14" t="s">
        <v>241</v>
      </c>
      <c r="B80" s="15">
        <v>5690</v>
      </c>
      <c r="C80" s="15">
        <v>44490</v>
      </c>
      <c r="D80" s="15">
        <v>44049</v>
      </c>
      <c r="E80" s="15">
        <v>244400610</v>
      </c>
      <c r="F80" s="15" t="s">
        <v>55</v>
      </c>
      <c r="G80" s="15" t="s">
        <v>67</v>
      </c>
      <c r="H80" s="15" t="s">
        <v>242</v>
      </c>
      <c r="I80" s="15">
        <v>4147</v>
      </c>
      <c r="J80" s="15">
        <v>1</v>
      </c>
      <c r="K80" s="15">
        <v>23</v>
      </c>
      <c r="L80" s="15">
        <v>66</v>
      </c>
      <c r="M80" s="15">
        <v>7</v>
      </c>
      <c r="N80" s="15" t="s">
        <v>60</v>
      </c>
      <c r="O80" s="15" t="s">
        <v>243</v>
      </c>
      <c r="P80" s="15">
        <v>528</v>
      </c>
      <c r="Q80" s="16">
        <f>P80/I80</f>
        <v>0.1273209549071618</v>
      </c>
      <c r="R80" s="15">
        <v>11622</v>
      </c>
      <c r="S80" s="15">
        <v>984</v>
      </c>
      <c r="T80" s="15">
        <v>590</v>
      </c>
      <c r="U80" s="15">
        <v>13</v>
      </c>
      <c r="V80" s="15">
        <v>780</v>
      </c>
      <c r="W80" s="15">
        <v>103</v>
      </c>
      <c r="X80" s="15">
        <v>0</v>
      </c>
      <c r="Y80" s="15">
        <v>0</v>
      </c>
      <c r="Z80" s="15">
        <v>51</v>
      </c>
      <c r="AA80" s="15">
        <f>R80+T80+V80+X80</f>
        <v>12992</v>
      </c>
      <c r="AB80" s="17">
        <f>AA80/I80</f>
        <v>3.1328671328671329</v>
      </c>
      <c r="AC80" s="18">
        <f>AA80/P80</f>
        <v>24.606060606060606</v>
      </c>
      <c r="AD80" s="15">
        <f>S80+U80+W80+Y80</f>
        <v>1100</v>
      </c>
      <c r="AE80" s="18">
        <f>AD80/I80*100</f>
        <v>26.525198938992045</v>
      </c>
      <c r="AF80" s="18">
        <f>AA80/AD80</f>
        <v>11.810909090909091</v>
      </c>
      <c r="AG80" s="18">
        <f>AF80/2</f>
        <v>5.9054545454545453</v>
      </c>
      <c r="AH80" s="15">
        <v>1255</v>
      </c>
      <c r="AI80" s="17">
        <f>AH80*100/I80</f>
        <v>30.262840607668196</v>
      </c>
      <c r="AJ80" s="15">
        <v>971</v>
      </c>
      <c r="AK80" s="17">
        <f>AJ80*100/I80</f>
        <v>23.414516517964795</v>
      </c>
      <c r="AL80" s="15">
        <v>10158</v>
      </c>
      <c r="AM80" s="15">
        <v>22451</v>
      </c>
      <c r="AN80" s="17">
        <f>AM80/I80</f>
        <v>5.4137931034482758</v>
      </c>
      <c r="AO80" s="17">
        <f>AM80/AA80</f>
        <v>1.7280634236453203</v>
      </c>
      <c r="AP80" s="15">
        <v>44</v>
      </c>
      <c r="AQ80" s="15"/>
      <c r="AR80" s="15">
        <v>0</v>
      </c>
      <c r="AS80" s="15">
        <f>AP80+AQ80+AR80</f>
        <v>44</v>
      </c>
      <c r="AT80" s="15" t="s">
        <v>58</v>
      </c>
      <c r="AU80" s="15"/>
      <c r="AV80" s="15">
        <v>1978</v>
      </c>
      <c r="AW80" s="15">
        <v>22291</v>
      </c>
      <c r="AX80" s="20">
        <f>AW80/I80</f>
        <v>5.3752109959006509</v>
      </c>
      <c r="AY80" s="15">
        <v>3</v>
      </c>
      <c r="AZ80" s="21">
        <f>AY80*2000/I80</f>
        <v>1.4468290330359297</v>
      </c>
      <c r="BA80" s="15">
        <v>12</v>
      </c>
      <c r="BB80" s="22"/>
    </row>
    <row r="81" spans="1:54" x14ac:dyDescent="0.25">
      <c r="A81" s="14" t="s">
        <v>244</v>
      </c>
      <c r="B81" s="15">
        <v>13560</v>
      </c>
      <c r="C81" s="15">
        <v>44130</v>
      </c>
      <c r="D81" s="15">
        <v>44062</v>
      </c>
      <c r="E81" s="15">
        <v>244400453</v>
      </c>
      <c r="F81" s="15" t="s">
        <v>55</v>
      </c>
      <c r="G81" s="15" t="s">
        <v>86</v>
      </c>
      <c r="H81" s="15">
        <v>0</v>
      </c>
      <c r="I81" s="15">
        <v>1833</v>
      </c>
      <c r="J81" s="15">
        <v>1</v>
      </c>
      <c r="K81" s="15">
        <v>4</v>
      </c>
      <c r="L81" s="15">
        <v>0</v>
      </c>
      <c r="M81" s="15">
        <v>0</v>
      </c>
      <c r="N81" s="15" t="s">
        <v>58</v>
      </c>
      <c r="O81" s="15"/>
      <c r="P81" s="15">
        <v>80</v>
      </c>
      <c r="Q81" s="16">
        <f>P81/I81</f>
        <v>4.3644298963447903E-2</v>
      </c>
      <c r="R81" s="15">
        <v>3225</v>
      </c>
      <c r="S81" s="15">
        <v>211</v>
      </c>
      <c r="T81" s="15">
        <v>0</v>
      </c>
      <c r="U81" s="15">
        <v>0</v>
      </c>
      <c r="V81" s="15">
        <v>0</v>
      </c>
      <c r="W81" s="15">
        <v>0</v>
      </c>
      <c r="X81" s="15">
        <v>0</v>
      </c>
      <c r="Y81" s="15">
        <v>0</v>
      </c>
      <c r="Z81" s="15">
        <v>41</v>
      </c>
      <c r="AA81" s="15">
        <f>R81+T81+V81+X81</f>
        <v>3225</v>
      </c>
      <c r="AB81" s="17">
        <f>AA81/I81</f>
        <v>1.7594108019639934</v>
      </c>
      <c r="AC81" s="18">
        <f>AA81/P81</f>
        <v>40.3125</v>
      </c>
      <c r="AD81" s="15">
        <f>S81+U81+W81+Y81</f>
        <v>211</v>
      </c>
      <c r="AE81" s="18">
        <f>AD81/I81*100</f>
        <v>11.511183851609383</v>
      </c>
      <c r="AF81" s="18">
        <f>AA81/AD81</f>
        <v>15.28436018957346</v>
      </c>
      <c r="AG81" s="18">
        <f>AF81/2</f>
        <v>7.6421800947867302</v>
      </c>
      <c r="AH81" s="15"/>
      <c r="AI81" s="17">
        <f>AH81*100/I81</f>
        <v>0</v>
      </c>
      <c r="AJ81" s="15">
        <v>142</v>
      </c>
      <c r="AK81" s="17">
        <f>AJ81*100/I81</f>
        <v>7.7468630660120024</v>
      </c>
      <c r="AL81" s="15">
        <v>792</v>
      </c>
      <c r="AM81" s="15">
        <v>2356</v>
      </c>
      <c r="AN81" s="17">
        <f>AM81/I81</f>
        <v>1.2853246044735407</v>
      </c>
      <c r="AO81" s="17">
        <f>AM81/AA81</f>
        <v>0.73054263565891475</v>
      </c>
      <c r="AP81" s="15">
        <v>986</v>
      </c>
      <c r="AQ81" s="15">
        <v>1</v>
      </c>
      <c r="AR81" s="15">
        <v>0</v>
      </c>
      <c r="AS81" s="15">
        <f>AP81+AQ81+AR81</f>
        <v>987</v>
      </c>
      <c r="AT81" s="15" t="s">
        <v>60</v>
      </c>
      <c r="AU81" s="15"/>
      <c r="AV81" s="15">
        <v>42</v>
      </c>
      <c r="AW81" s="15">
        <v>1361</v>
      </c>
      <c r="AX81" s="20">
        <f>AW81/I81</f>
        <v>0.74249863611565736</v>
      </c>
      <c r="AY81" s="15">
        <v>0</v>
      </c>
      <c r="AZ81" s="21">
        <f>AY81*2000/I81</f>
        <v>0</v>
      </c>
      <c r="BA81" s="15">
        <v>11</v>
      </c>
      <c r="BB81" s="22" t="s">
        <v>58</v>
      </c>
    </row>
    <row r="82" spans="1:54" x14ac:dyDescent="0.25">
      <c r="A82" s="14" t="s">
        <v>245</v>
      </c>
      <c r="B82" s="15">
        <v>13561</v>
      </c>
      <c r="C82" s="15">
        <v>44430</v>
      </c>
      <c r="D82" s="15">
        <v>44079</v>
      </c>
      <c r="E82" s="15">
        <v>200067866</v>
      </c>
      <c r="F82" s="15" t="s">
        <v>55</v>
      </c>
      <c r="G82" s="15" t="s">
        <v>154</v>
      </c>
      <c r="H82" s="15" t="s">
        <v>246</v>
      </c>
      <c r="I82" s="15">
        <v>3291</v>
      </c>
      <c r="J82" s="15">
        <v>1</v>
      </c>
      <c r="K82" s="15">
        <v>14</v>
      </c>
      <c r="L82" s="15">
        <v>35</v>
      </c>
      <c r="M82" s="15">
        <v>3</v>
      </c>
      <c r="N82" s="15" t="s">
        <v>60</v>
      </c>
      <c r="O82" s="15" t="s">
        <v>247</v>
      </c>
      <c r="P82" s="15">
        <v>313</v>
      </c>
      <c r="Q82" s="16">
        <f>P82/I82</f>
        <v>9.510786994834397E-2</v>
      </c>
      <c r="R82" s="15">
        <v>24532</v>
      </c>
      <c r="S82" s="15"/>
      <c r="T82" s="15">
        <v>77</v>
      </c>
      <c r="U82" s="15">
        <v>5</v>
      </c>
      <c r="V82" s="15">
        <v>766</v>
      </c>
      <c r="W82" s="15">
        <v>101</v>
      </c>
      <c r="X82" s="15">
        <v>0</v>
      </c>
      <c r="Y82" s="15">
        <v>0</v>
      </c>
      <c r="Z82" s="15">
        <v>36</v>
      </c>
      <c r="AA82" s="15">
        <f>R82+T82+V82+X82</f>
        <v>25375</v>
      </c>
      <c r="AB82" s="17">
        <f>AA82/I82</f>
        <v>7.7104223640230929</v>
      </c>
      <c r="AC82" s="18">
        <f>AA82/P82</f>
        <v>81.070287539936103</v>
      </c>
      <c r="AD82" s="15">
        <f>S82+U82+W82+Y82</f>
        <v>106</v>
      </c>
      <c r="AE82" s="18">
        <f>AD82/I82*100</f>
        <v>3.2209054998480702</v>
      </c>
      <c r="AF82" s="18">
        <f>AA82/AD82</f>
        <v>239.38679245283018</v>
      </c>
      <c r="AG82" s="18">
        <f>AF82/2</f>
        <v>119.69339622641509</v>
      </c>
      <c r="AH82" s="15">
        <v>904</v>
      </c>
      <c r="AI82" s="17">
        <f>AH82*100/I82</f>
        <v>27.468854451534487</v>
      </c>
      <c r="AJ82" s="15">
        <v>427</v>
      </c>
      <c r="AK82" s="17">
        <f>AJ82*100/I82</f>
        <v>12.974779702218171</v>
      </c>
      <c r="AL82" s="15"/>
      <c r="AM82" s="15">
        <v>11684</v>
      </c>
      <c r="AN82" s="17">
        <f>AM82/I82</f>
        <v>3.5502886660589486</v>
      </c>
      <c r="AO82" s="17">
        <f>AM82/AA82</f>
        <v>0.46045320197044337</v>
      </c>
      <c r="AP82" s="15">
        <v>996</v>
      </c>
      <c r="AQ82" s="15"/>
      <c r="AR82" s="15">
        <v>26</v>
      </c>
      <c r="AS82" s="15">
        <f>AP82+AQ82+AR82</f>
        <v>1022</v>
      </c>
      <c r="AT82" s="15" t="s">
        <v>60</v>
      </c>
      <c r="AU82" s="15" t="s">
        <v>248</v>
      </c>
      <c r="AV82" s="15">
        <v>3600</v>
      </c>
      <c r="AW82" s="15">
        <v>15357</v>
      </c>
      <c r="AX82" s="20">
        <f>AW82/I82</f>
        <v>4.6663628076572472</v>
      </c>
      <c r="AY82" s="15">
        <v>1.7</v>
      </c>
      <c r="AZ82" s="21">
        <f>AY82*2000/I82</f>
        <v>1.0331206320267396</v>
      </c>
      <c r="BA82" s="15">
        <v>31</v>
      </c>
      <c r="BB82" s="22"/>
    </row>
    <row r="83" spans="1:54" x14ac:dyDescent="0.25">
      <c r="A83" s="14" t="s">
        <v>249</v>
      </c>
      <c r="B83" s="15">
        <v>4666</v>
      </c>
      <c r="C83" s="15">
        <v>44430</v>
      </c>
      <c r="D83" s="15">
        <v>44084</v>
      </c>
      <c r="E83" s="15">
        <v>200067866</v>
      </c>
      <c r="F83" s="15" t="s">
        <v>55</v>
      </c>
      <c r="G83" s="15" t="s">
        <v>154</v>
      </c>
      <c r="H83" s="15"/>
      <c r="I83" s="15">
        <v>8360</v>
      </c>
      <c r="J83" s="15">
        <v>1</v>
      </c>
      <c r="K83" s="15"/>
      <c r="L83" s="15"/>
      <c r="M83" s="15"/>
      <c r="N83" s="15"/>
      <c r="O83" s="15"/>
      <c r="P83" s="15"/>
      <c r="Q83" s="16">
        <f>P83/I83</f>
        <v>0</v>
      </c>
      <c r="R83" s="15"/>
      <c r="S83" s="15"/>
      <c r="T83" s="15"/>
      <c r="U83" s="15"/>
      <c r="V83" s="15"/>
      <c r="W83" s="15"/>
      <c r="X83" s="15"/>
      <c r="Y83" s="15"/>
      <c r="Z83" s="15"/>
      <c r="AA83" s="15">
        <f>R83+T83+V83+X83</f>
        <v>0</v>
      </c>
      <c r="AB83" s="17">
        <f>AA83/I83</f>
        <v>0</v>
      </c>
      <c r="AC83" s="18" t="e">
        <f>AA83/P83</f>
        <v>#DIV/0!</v>
      </c>
      <c r="AD83" s="15">
        <f>S83+U83+W83+Y83</f>
        <v>0</v>
      </c>
      <c r="AE83" s="18">
        <f>AD83/I83*100</f>
        <v>0</v>
      </c>
      <c r="AF83" s="18" t="e">
        <f>AA83/AD83</f>
        <v>#DIV/0!</v>
      </c>
      <c r="AG83" s="18" t="e">
        <f>AF83/2</f>
        <v>#DIV/0!</v>
      </c>
      <c r="AH83" s="15"/>
      <c r="AI83" s="17">
        <f>AH83*100/I83</f>
        <v>0</v>
      </c>
      <c r="AJ83" s="15"/>
      <c r="AK83" s="17">
        <f>AJ83*100/I83</f>
        <v>0</v>
      </c>
      <c r="AL83" s="15"/>
      <c r="AM83" s="15"/>
      <c r="AN83" s="17">
        <f>AM83/I83</f>
        <v>0</v>
      </c>
      <c r="AO83" s="17" t="e">
        <f>AM83/AA83</f>
        <v>#DIV/0!</v>
      </c>
      <c r="AP83" s="15"/>
      <c r="AQ83" s="15"/>
      <c r="AR83" s="15"/>
      <c r="AS83" s="15">
        <f>AP83+AQ83+AR83</f>
        <v>0</v>
      </c>
      <c r="AT83" s="15"/>
      <c r="AU83" s="15"/>
      <c r="AV83" s="15"/>
      <c r="AW83" s="15"/>
      <c r="AX83" s="20">
        <f>AW83/I83</f>
        <v>0</v>
      </c>
      <c r="AY83" s="15"/>
      <c r="AZ83" s="21">
        <f>AY83*2000/I83</f>
        <v>0</v>
      </c>
      <c r="BA83" s="15"/>
      <c r="BB83" s="22"/>
    </row>
    <row r="84" spans="1:54" x14ac:dyDescent="0.25">
      <c r="A84" s="14" t="s">
        <v>250</v>
      </c>
      <c r="B84" s="15">
        <v>13562</v>
      </c>
      <c r="C84" s="15">
        <v>44640</v>
      </c>
      <c r="D84" s="15">
        <v>44120</v>
      </c>
      <c r="E84" s="15">
        <v>244400404</v>
      </c>
      <c r="F84" s="15" t="s">
        <v>55</v>
      </c>
      <c r="G84" s="15" t="s">
        <v>74</v>
      </c>
      <c r="H84" s="15" t="s">
        <v>251</v>
      </c>
      <c r="I84" s="15">
        <v>5259</v>
      </c>
      <c r="J84" s="15">
        <v>1</v>
      </c>
      <c r="K84" s="15">
        <v>23</v>
      </c>
      <c r="L84" s="15">
        <v>64</v>
      </c>
      <c r="M84" s="15">
        <v>3</v>
      </c>
      <c r="N84" s="15" t="s">
        <v>58</v>
      </c>
      <c r="O84" s="15" t="s">
        <v>107</v>
      </c>
      <c r="P84" s="15">
        <v>469</v>
      </c>
      <c r="Q84" s="16">
        <f>P84/I84</f>
        <v>8.918045255752044E-2</v>
      </c>
      <c r="R84" s="15">
        <v>12271</v>
      </c>
      <c r="S84" s="15">
        <v>1073</v>
      </c>
      <c r="T84" s="15">
        <v>331</v>
      </c>
      <c r="U84" s="15">
        <v>18</v>
      </c>
      <c r="V84" s="15">
        <v>0</v>
      </c>
      <c r="W84" s="15">
        <v>0</v>
      </c>
      <c r="X84" s="15">
        <v>0</v>
      </c>
      <c r="Y84" s="15">
        <v>0</v>
      </c>
      <c r="Z84" s="15">
        <v>35</v>
      </c>
      <c r="AA84" s="15">
        <f>R84+T84+V84+X84</f>
        <v>12602</v>
      </c>
      <c r="AB84" s="17">
        <f>AA84/I84</f>
        <v>2.3962730557140142</v>
      </c>
      <c r="AC84" s="18">
        <f>AA84/P84</f>
        <v>26.869936034115138</v>
      </c>
      <c r="AD84" s="15">
        <f>S84+U84+W84+Y84</f>
        <v>1091</v>
      </c>
      <c r="AE84" s="18">
        <f>AD84/I84*100</f>
        <v>20.745388857197185</v>
      </c>
      <c r="AF84" s="18">
        <f>AA84/AD84</f>
        <v>11.550870760769936</v>
      </c>
      <c r="AG84" s="18">
        <f>AF84/2</f>
        <v>5.7754353803849678</v>
      </c>
      <c r="AH84" s="15"/>
      <c r="AI84" s="17">
        <f>AH84*100/I84</f>
        <v>0</v>
      </c>
      <c r="AJ84" s="15">
        <v>1199</v>
      </c>
      <c r="AK84" s="17">
        <f>AJ84*100/I84</f>
        <v>22.799011218862901</v>
      </c>
      <c r="AL84" s="15"/>
      <c r="AM84" s="15">
        <v>27055</v>
      </c>
      <c r="AN84" s="17">
        <f>AM84/I84</f>
        <v>5.144514166191291</v>
      </c>
      <c r="AO84" s="17">
        <f>AM84/AA84</f>
        <v>2.1468814473893034</v>
      </c>
      <c r="AP84" s="15">
        <v>182</v>
      </c>
      <c r="AQ84" s="15"/>
      <c r="AR84" s="15"/>
      <c r="AS84" s="15">
        <f>AP84+AQ84+AR84</f>
        <v>182</v>
      </c>
      <c r="AT84" s="15" t="s">
        <v>58</v>
      </c>
      <c r="AU84" s="15"/>
      <c r="AV84" s="15">
        <v>2870</v>
      </c>
      <c r="AW84" s="15">
        <v>12130</v>
      </c>
      <c r="AX84" s="20">
        <f>AW84/I84</f>
        <v>2.3065221525004755</v>
      </c>
      <c r="AY84" s="15">
        <v>3</v>
      </c>
      <c r="AZ84" s="21">
        <f>AY84*2000/I84</f>
        <v>1.1409013120365088</v>
      </c>
      <c r="BA84" s="15">
        <v>2</v>
      </c>
      <c r="BB84" s="22"/>
    </row>
    <row r="85" spans="1:54" x14ac:dyDescent="0.25">
      <c r="A85" s="14" t="s">
        <v>252</v>
      </c>
      <c r="B85" s="15">
        <v>4530</v>
      </c>
      <c r="C85" s="15">
        <v>44510</v>
      </c>
      <c r="D85" s="15">
        <v>44135</v>
      </c>
      <c r="E85" s="15">
        <v>244400610</v>
      </c>
      <c r="F85" s="15" t="s">
        <v>55</v>
      </c>
      <c r="G85" s="15" t="s">
        <v>67</v>
      </c>
      <c r="H85" s="15" t="s">
        <v>253</v>
      </c>
      <c r="I85" s="15">
        <v>4376</v>
      </c>
      <c r="J85" s="15">
        <v>1</v>
      </c>
      <c r="K85" s="15">
        <v>15.5</v>
      </c>
      <c r="L85" s="15">
        <v>10</v>
      </c>
      <c r="M85" s="15">
        <v>1</v>
      </c>
      <c r="N85" s="15" t="s">
        <v>60</v>
      </c>
      <c r="O85" s="15" t="s">
        <v>107</v>
      </c>
      <c r="P85" s="15">
        <v>135</v>
      </c>
      <c r="Q85" s="16">
        <f>P85/I85</f>
        <v>3.0850091407678245E-2</v>
      </c>
      <c r="R85" s="15">
        <v>8869</v>
      </c>
      <c r="S85" s="15">
        <v>1463</v>
      </c>
      <c r="T85" s="15">
        <v>1788</v>
      </c>
      <c r="U85" s="15">
        <v>4</v>
      </c>
      <c r="V85" s="15">
        <v>434</v>
      </c>
      <c r="W85" s="15">
        <v>288</v>
      </c>
      <c r="X85" s="15">
        <v>0</v>
      </c>
      <c r="Y85" s="15">
        <v>0</v>
      </c>
      <c r="Z85" s="15">
        <v>23</v>
      </c>
      <c r="AA85" s="15">
        <f>R85+T85+V85+X85</f>
        <v>11091</v>
      </c>
      <c r="AB85" s="17">
        <f>AA85/I85</f>
        <v>2.5345063985374772</v>
      </c>
      <c r="AC85" s="18">
        <f>AA85/P85</f>
        <v>82.155555555555551</v>
      </c>
      <c r="AD85" s="15">
        <f>S85+U85+W85+Y85</f>
        <v>1755</v>
      </c>
      <c r="AE85" s="18">
        <f>AD85/I85*100</f>
        <v>40.10511882998172</v>
      </c>
      <c r="AF85" s="18">
        <f>AA85/AD85</f>
        <v>6.3196581196581194</v>
      </c>
      <c r="AG85" s="18">
        <f>AF85/2</f>
        <v>3.1598290598290597</v>
      </c>
      <c r="AH85" s="15">
        <v>972</v>
      </c>
      <c r="AI85" s="17">
        <f>AH85*100/I85</f>
        <v>22.212065813528337</v>
      </c>
      <c r="AJ85" s="15">
        <v>698</v>
      </c>
      <c r="AK85" s="17">
        <f>AJ85*100/I85</f>
        <v>15.950639853747715</v>
      </c>
      <c r="AL85" s="15"/>
      <c r="AM85" s="15">
        <v>14049</v>
      </c>
      <c r="AN85" s="17">
        <f>AM85/I85</f>
        <v>3.2104661791590492</v>
      </c>
      <c r="AO85" s="17">
        <f>AM85/AA85</f>
        <v>1.2667027319448201</v>
      </c>
      <c r="AP85" s="15"/>
      <c r="AQ85" s="15"/>
      <c r="AR85" s="15"/>
      <c r="AS85" s="15">
        <f>AP85+AQ85+AR85</f>
        <v>0</v>
      </c>
      <c r="AT85" s="15" t="s">
        <v>60</v>
      </c>
      <c r="AU85" s="15" t="s">
        <v>254</v>
      </c>
      <c r="AV85" s="15">
        <v>250</v>
      </c>
      <c r="AW85" s="15">
        <v>13640</v>
      </c>
      <c r="AX85" s="20">
        <f>AW85/I85</f>
        <v>3.117001828153565</v>
      </c>
      <c r="AY85" s="15">
        <v>2</v>
      </c>
      <c r="AZ85" s="21">
        <f>AY85*2000/I85</f>
        <v>0.91407678244972579</v>
      </c>
      <c r="BA85" s="15">
        <v>0</v>
      </c>
      <c r="BB85" s="22"/>
    </row>
    <row r="86" spans="1:54" x14ac:dyDescent="0.25">
      <c r="A86" s="14" t="s">
        <v>255</v>
      </c>
      <c r="B86" s="15">
        <v>13890</v>
      </c>
      <c r="C86" s="15">
        <v>44360</v>
      </c>
      <c r="D86" s="15">
        <v>44203</v>
      </c>
      <c r="E86" s="15">
        <v>200072734</v>
      </c>
      <c r="F86" s="15" t="s">
        <v>55</v>
      </c>
      <c r="G86" s="15" t="s">
        <v>94</v>
      </c>
      <c r="H86" s="15" t="s">
        <v>109</v>
      </c>
      <c r="I86" s="15">
        <v>1983</v>
      </c>
      <c r="J86" s="15">
        <v>1</v>
      </c>
      <c r="K86" s="15">
        <v>10</v>
      </c>
      <c r="L86" s="15"/>
      <c r="M86" s="15">
        <v>1</v>
      </c>
      <c r="N86" s="15" t="s">
        <v>60</v>
      </c>
      <c r="O86" s="15" t="s">
        <v>59</v>
      </c>
      <c r="P86" s="15">
        <v>231</v>
      </c>
      <c r="Q86" s="16">
        <f>P86/I86</f>
        <v>0.11649016641452345</v>
      </c>
      <c r="R86" s="15">
        <v>4982</v>
      </c>
      <c r="S86" s="15">
        <v>398</v>
      </c>
      <c r="T86" s="15">
        <v>3</v>
      </c>
      <c r="U86" s="15">
        <v>1</v>
      </c>
      <c r="V86" s="15">
        <v>135</v>
      </c>
      <c r="W86" s="15">
        <v>0</v>
      </c>
      <c r="X86" s="15">
        <v>0</v>
      </c>
      <c r="Y86" s="15">
        <v>0</v>
      </c>
      <c r="Z86" s="15">
        <v>15</v>
      </c>
      <c r="AA86" s="15">
        <f>R86+T86+V86+X86</f>
        <v>5120</v>
      </c>
      <c r="AB86" s="17">
        <f>AA86/I86</f>
        <v>2.5819465456379223</v>
      </c>
      <c r="AC86" s="18">
        <f>AA86/P86</f>
        <v>22.164502164502164</v>
      </c>
      <c r="AD86" s="15">
        <f>S86+U86+W86+Y86</f>
        <v>399</v>
      </c>
      <c r="AE86" s="18">
        <f>AD86/I86*100</f>
        <v>20.121028744326779</v>
      </c>
      <c r="AF86" s="18">
        <f>AA86/AD86</f>
        <v>12.832080200501252</v>
      </c>
      <c r="AG86" s="18">
        <f>AF86/2</f>
        <v>6.4160401002506262</v>
      </c>
      <c r="AH86" s="15"/>
      <c r="AI86" s="17">
        <f>AH86*100/I86</f>
        <v>0</v>
      </c>
      <c r="AJ86" s="15">
        <v>314</v>
      </c>
      <c r="AK86" s="17">
        <f>AJ86*100/I86</f>
        <v>15.834594049420071</v>
      </c>
      <c r="AL86" s="15"/>
      <c r="AM86" s="15">
        <v>6080</v>
      </c>
      <c r="AN86" s="17">
        <f>AM86/I86</f>
        <v>3.066061522945033</v>
      </c>
      <c r="AO86" s="17">
        <f>AM86/AA86</f>
        <v>1.1875</v>
      </c>
      <c r="AP86" s="15">
        <v>1175</v>
      </c>
      <c r="AQ86" s="15"/>
      <c r="AR86" s="15">
        <v>223</v>
      </c>
      <c r="AS86" s="15">
        <f>AP86+AQ86+AR86</f>
        <v>1398</v>
      </c>
      <c r="AT86" s="15" t="s">
        <v>58</v>
      </c>
      <c r="AU86" s="15"/>
      <c r="AV86" s="19">
        <v>440</v>
      </c>
      <c r="AW86" s="15">
        <v>7085</v>
      </c>
      <c r="AX86" s="20">
        <f>AW86/I86</f>
        <v>3.5728693898134138</v>
      </c>
      <c r="AY86" s="19">
        <v>0.75</v>
      </c>
      <c r="AZ86" s="21">
        <f>AY86*2000/I86</f>
        <v>0.75642965204236001</v>
      </c>
      <c r="BA86" s="15">
        <v>14</v>
      </c>
      <c r="BB86" s="22" t="s">
        <v>60</v>
      </c>
    </row>
    <row r="87" spans="1:54" x14ac:dyDescent="0.25">
      <c r="A87" s="14" t="s">
        <v>256</v>
      </c>
      <c r="B87" s="15">
        <v>13587</v>
      </c>
      <c r="C87" s="15">
        <v>44650</v>
      </c>
      <c r="D87" s="15">
        <v>44081</v>
      </c>
      <c r="E87" s="15">
        <v>200071546</v>
      </c>
      <c r="F87" s="15" t="s">
        <v>55</v>
      </c>
      <c r="G87" s="15" t="s">
        <v>138</v>
      </c>
      <c r="H87" s="15" t="s">
        <v>257</v>
      </c>
      <c r="I87" s="15">
        <v>4626</v>
      </c>
      <c r="J87" s="15">
        <v>1</v>
      </c>
      <c r="K87" s="15">
        <v>15</v>
      </c>
      <c r="L87" s="15">
        <v>19</v>
      </c>
      <c r="M87" s="15">
        <v>2</v>
      </c>
      <c r="N87" s="15" t="s">
        <v>58</v>
      </c>
      <c r="O87" s="15" t="s">
        <v>258</v>
      </c>
      <c r="P87" s="15">
        <v>525</v>
      </c>
      <c r="Q87" s="16">
        <f>P87/I87</f>
        <v>0.11348897535667964</v>
      </c>
      <c r="R87" s="15">
        <v>10684</v>
      </c>
      <c r="S87" s="15">
        <v>592</v>
      </c>
      <c r="T87" s="15">
        <v>23</v>
      </c>
      <c r="U87" s="15">
        <v>0</v>
      </c>
      <c r="V87" s="15">
        <v>837</v>
      </c>
      <c r="W87" s="15">
        <v>47</v>
      </c>
      <c r="X87" s="15">
        <v>0</v>
      </c>
      <c r="Y87" s="15">
        <v>0</v>
      </c>
      <c r="Z87" s="15">
        <v>28</v>
      </c>
      <c r="AA87" s="15">
        <f>R87+T87+V87+X87</f>
        <v>11544</v>
      </c>
      <c r="AB87" s="17">
        <f>AA87/I87</f>
        <v>2.4954604409857328</v>
      </c>
      <c r="AC87" s="18">
        <f>AA87/P87</f>
        <v>21.988571428571429</v>
      </c>
      <c r="AD87" s="15">
        <f>S87+U87+W87+Y87</f>
        <v>639</v>
      </c>
      <c r="AE87" s="18">
        <f>AD87/I87*100</f>
        <v>13.813229571984436</v>
      </c>
      <c r="AF87" s="18">
        <f>AA87/AD87</f>
        <v>18.065727699530516</v>
      </c>
      <c r="AG87" s="18">
        <f>AF87/2</f>
        <v>9.032863849765258</v>
      </c>
      <c r="AH87" s="15">
        <v>995</v>
      </c>
      <c r="AI87" s="17">
        <f>AH87*100/I87</f>
        <v>21.508862948551666</v>
      </c>
      <c r="AJ87" s="15">
        <v>722</v>
      </c>
      <c r="AK87" s="17">
        <f>AJ87*100/I87</f>
        <v>15.607436230004323</v>
      </c>
      <c r="AL87" s="15"/>
      <c r="AM87" s="15">
        <v>17988</v>
      </c>
      <c r="AN87" s="17">
        <f>AM87/I87</f>
        <v>3.8884565499351491</v>
      </c>
      <c r="AO87" s="17">
        <f>AM87/AA87</f>
        <v>1.5582120582120582</v>
      </c>
      <c r="AP87" s="15">
        <v>1804</v>
      </c>
      <c r="AQ87" s="15"/>
      <c r="AR87" s="15">
        <v>629</v>
      </c>
      <c r="AS87" s="15">
        <f>AP87+AQ87+AR87</f>
        <v>2433</v>
      </c>
      <c r="AT87" s="15" t="s">
        <v>58</v>
      </c>
      <c r="AU87" s="15"/>
      <c r="AV87" s="15">
        <v>0</v>
      </c>
      <c r="AW87" s="15">
        <v>9240</v>
      </c>
      <c r="AX87" s="20">
        <f>AW87/I87</f>
        <v>1.9974059662775616</v>
      </c>
      <c r="AY87" s="15">
        <v>1.5</v>
      </c>
      <c r="AZ87" s="21">
        <f>AY87*2000/I87</f>
        <v>0.64850843060959795</v>
      </c>
      <c r="BA87" s="15">
        <v>13</v>
      </c>
      <c r="BB87" s="22"/>
    </row>
    <row r="88" spans="1:54" x14ac:dyDescent="0.25">
      <c r="A88" s="14" t="s">
        <v>259</v>
      </c>
      <c r="B88" s="15">
        <v>13559</v>
      </c>
      <c r="C88" s="15">
        <v>44760</v>
      </c>
      <c r="D88" s="15">
        <v>44106</v>
      </c>
      <c r="E88" s="15">
        <v>200067346</v>
      </c>
      <c r="F88" s="15" t="s">
        <v>55</v>
      </c>
      <c r="G88" s="15" t="s">
        <v>123</v>
      </c>
      <c r="H88" s="15" t="s">
        <v>260</v>
      </c>
      <c r="I88" s="15">
        <v>1664</v>
      </c>
      <c r="J88" s="15">
        <v>1</v>
      </c>
      <c r="K88" s="15">
        <v>8</v>
      </c>
      <c r="L88" s="15">
        <v>0</v>
      </c>
      <c r="M88" s="15">
        <v>0</v>
      </c>
      <c r="N88" s="15" t="s">
        <v>60</v>
      </c>
      <c r="O88" s="15" t="s">
        <v>59</v>
      </c>
      <c r="P88" s="15">
        <v>220</v>
      </c>
      <c r="Q88" s="16">
        <f>P88/I88</f>
        <v>0.13221153846153846</v>
      </c>
      <c r="R88" s="15">
        <v>7006</v>
      </c>
      <c r="S88" s="15">
        <v>719</v>
      </c>
      <c r="T88" s="15">
        <v>0</v>
      </c>
      <c r="U88" s="15">
        <v>0</v>
      </c>
      <c r="V88" s="15">
        <v>0</v>
      </c>
      <c r="W88" s="15">
        <v>0</v>
      </c>
      <c r="X88" s="15">
        <v>0</v>
      </c>
      <c r="Y88" s="15">
        <v>0</v>
      </c>
      <c r="Z88" s="15">
        <v>12</v>
      </c>
      <c r="AA88" s="15">
        <f>R88+T88+V88+X88</f>
        <v>7006</v>
      </c>
      <c r="AB88" s="17">
        <f>AA88/I88</f>
        <v>4.2103365384615383</v>
      </c>
      <c r="AC88" s="18">
        <f>AA88/P88</f>
        <v>31.845454545454544</v>
      </c>
      <c r="AD88" s="15">
        <f>S88+U88+W88+Y88</f>
        <v>719</v>
      </c>
      <c r="AE88" s="18">
        <f>AD88/I88*100</f>
        <v>43.209134615384613</v>
      </c>
      <c r="AF88" s="18">
        <f>AA88/AD88</f>
        <v>9.7440890125173851</v>
      </c>
      <c r="AG88" s="18">
        <f>AF88/2</f>
        <v>4.8720445062586926</v>
      </c>
      <c r="AH88" s="15"/>
      <c r="AI88" s="17">
        <f>AH88*100/I88</f>
        <v>0</v>
      </c>
      <c r="AJ88" s="15">
        <v>474</v>
      </c>
      <c r="AK88" s="17">
        <f>AJ88*100/I88</f>
        <v>28.485576923076923</v>
      </c>
      <c r="AL88" s="15"/>
      <c r="AM88" s="15">
        <v>6871</v>
      </c>
      <c r="AN88" s="17">
        <f>AM88/I88</f>
        <v>4.1292067307692308</v>
      </c>
      <c r="AO88" s="17">
        <f>AM88/AA88</f>
        <v>0.98073080216956898</v>
      </c>
      <c r="AP88" s="15">
        <v>929</v>
      </c>
      <c r="AQ88" s="15"/>
      <c r="AR88" s="15"/>
      <c r="AS88" s="15">
        <f>AP88+AQ88+AR88</f>
        <v>929</v>
      </c>
      <c r="AT88" s="15" t="s">
        <v>58</v>
      </c>
      <c r="AU88" s="15"/>
      <c r="AV88" s="15">
        <v>275</v>
      </c>
      <c r="AW88" s="15">
        <v>3662</v>
      </c>
      <c r="AX88" s="20">
        <f>AW88/I88</f>
        <v>2.2007211538461537</v>
      </c>
      <c r="AY88" s="15">
        <v>0</v>
      </c>
      <c r="AZ88" s="21">
        <f>AY88*2000/I88</f>
        <v>0</v>
      </c>
      <c r="BA88" s="15">
        <v>21</v>
      </c>
      <c r="BB88" s="22" t="s">
        <v>58</v>
      </c>
    </row>
    <row r="89" spans="1:54" x14ac:dyDescent="0.25">
      <c r="A89" s="14" t="s">
        <v>261</v>
      </c>
      <c r="B89" s="15">
        <v>19378</v>
      </c>
      <c r="C89" s="15">
        <v>44840</v>
      </c>
      <c r="D89" s="15">
        <v>44198</v>
      </c>
      <c r="E89" s="15">
        <v>244400404</v>
      </c>
      <c r="F89" s="15" t="s">
        <v>55</v>
      </c>
      <c r="G89" s="15" t="s">
        <v>74</v>
      </c>
      <c r="H89" s="15" t="s">
        <v>262</v>
      </c>
      <c r="I89" s="15">
        <v>8669</v>
      </c>
      <c r="J89" s="15">
        <v>1</v>
      </c>
      <c r="K89" s="15">
        <v>5</v>
      </c>
      <c r="L89" s="15">
        <v>15</v>
      </c>
      <c r="M89" s="15">
        <v>2</v>
      </c>
      <c r="N89" s="15" t="s">
        <v>60</v>
      </c>
      <c r="O89" s="15" t="s">
        <v>247</v>
      </c>
      <c r="P89" s="15">
        <v>180</v>
      </c>
      <c r="Q89" s="16">
        <f>P89/I89</f>
        <v>2.0763640558311224E-2</v>
      </c>
      <c r="R89" s="15">
        <v>14941</v>
      </c>
      <c r="S89" s="15">
        <v>3001</v>
      </c>
      <c r="T89" s="15">
        <v>141</v>
      </c>
      <c r="U89" s="15">
        <v>0</v>
      </c>
      <c r="V89" s="15">
        <v>112</v>
      </c>
      <c r="W89" s="15">
        <v>0</v>
      </c>
      <c r="X89" s="15">
        <v>0</v>
      </c>
      <c r="Y89" s="15">
        <v>0</v>
      </c>
      <c r="Z89" s="15">
        <v>30</v>
      </c>
      <c r="AA89" s="15">
        <f>R89+T89+V89+X89</f>
        <v>15194</v>
      </c>
      <c r="AB89" s="17">
        <f>AA89/I89</f>
        <v>1.7526819702387819</v>
      </c>
      <c r="AC89" s="18">
        <f>AA89/P89</f>
        <v>84.411111111111111</v>
      </c>
      <c r="AD89" s="15">
        <f>S89+U89+W89+Y89</f>
        <v>3001</v>
      </c>
      <c r="AE89" s="18">
        <f>AD89/I89*100</f>
        <v>34.617602953051104</v>
      </c>
      <c r="AF89" s="18">
        <f>AA89/AD89</f>
        <v>5.0629790069976677</v>
      </c>
      <c r="AG89" s="18">
        <f>AF89/2</f>
        <v>2.5314895034988338</v>
      </c>
      <c r="AH89" s="15">
        <v>1209</v>
      </c>
      <c r="AI89" s="17">
        <f>AH89*100/I89</f>
        <v>13.946245241665705</v>
      </c>
      <c r="AJ89" s="15">
        <v>835</v>
      </c>
      <c r="AK89" s="17">
        <f>AJ89*100/I89</f>
        <v>9.6320221478832622</v>
      </c>
      <c r="AL89" s="15">
        <v>7839</v>
      </c>
      <c r="AM89" s="15">
        <v>30546</v>
      </c>
      <c r="AN89" s="17">
        <f>AM89/I89</f>
        <v>3.5235898027454149</v>
      </c>
      <c r="AO89" s="17">
        <f>AM89/AA89</f>
        <v>2.0103988416480187</v>
      </c>
      <c r="AP89" s="15"/>
      <c r="AQ89" s="15"/>
      <c r="AR89" s="15"/>
      <c r="AS89" s="15">
        <f>AP89+AQ89+AR89</f>
        <v>0</v>
      </c>
      <c r="AT89" s="15" t="s">
        <v>58</v>
      </c>
      <c r="AU89" s="15"/>
      <c r="AV89" s="15">
        <v>4800</v>
      </c>
      <c r="AW89" s="15">
        <v>18800</v>
      </c>
      <c r="AX89" s="20">
        <f>AW89/I89</f>
        <v>2.1686469027569499</v>
      </c>
      <c r="AY89" s="15">
        <v>3</v>
      </c>
      <c r="AZ89" s="21">
        <f>AY89*2000/I89</f>
        <v>0.6921213519437075</v>
      </c>
      <c r="BA89" s="15">
        <v>14</v>
      </c>
      <c r="BB89" s="22"/>
    </row>
    <row r="90" spans="1:54" x14ac:dyDescent="0.25">
      <c r="A90" s="14" t="s">
        <v>263</v>
      </c>
      <c r="B90" s="15">
        <v>14137</v>
      </c>
      <c r="C90" s="15">
        <v>44390</v>
      </c>
      <c r="D90" s="15">
        <v>44205</v>
      </c>
      <c r="E90" s="15">
        <v>244400503</v>
      </c>
      <c r="F90" s="15" t="s">
        <v>55</v>
      </c>
      <c r="G90" s="15" t="s">
        <v>115</v>
      </c>
      <c r="H90" s="15">
        <v>0</v>
      </c>
      <c r="I90" s="15">
        <v>2505</v>
      </c>
      <c r="J90" s="15">
        <v>1</v>
      </c>
      <c r="K90" s="15">
        <v>8</v>
      </c>
      <c r="L90" s="15">
        <v>20</v>
      </c>
      <c r="M90" s="15">
        <v>1</v>
      </c>
      <c r="N90" s="15" t="s">
        <v>58</v>
      </c>
      <c r="O90" s="15" t="s">
        <v>264</v>
      </c>
      <c r="P90" s="15">
        <v>100</v>
      </c>
      <c r="Q90" s="16">
        <f>P90/I90</f>
        <v>3.9920159680638723E-2</v>
      </c>
      <c r="R90" s="15">
        <v>4795</v>
      </c>
      <c r="S90" s="15">
        <v>279</v>
      </c>
      <c r="T90" s="15">
        <v>0</v>
      </c>
      <c r="U90" s="15">
        <v>0</v>
      </c>
      <c r="V90" s="15">
        <v>0</v>
      </c>
      <c r="W90" s="15">
        <v>0</v>
      </c>
      <c r="X90" s="15">
        <v>0</v>
      </c>
      <c r="Y90" s="15">
        <v>0</v>
      </c>
      <c r="Z90" s="15">
        <v>15</v>
      </c>
      <c r="AA90" s="15">
        <f>R90+T90+V90+X90</f>
        <v>4795</v>
      </c>
      <c r="AB90" s="17">
        <f>AA90/I90</f>
        <v>1.9141716566866267</v>
      </c>
      <c r="AC90" s="18">
        <f>AA90/P90</f>
        <v>47.95</v>
      </c>
      <c r="AD90" s="15">
        <f>S90+U90+W90+Y90</f>
        <v>279</v>
      </c>
      <c r="AE90" s="18">
        <f>AD90/I90*100</f>
        <v>11.137724550898204</v>
      </c>
      <c r="AF90" s="18">
        <f>AA90/AD90</f>
        <v>17.186379928315411</v>
      </c>
      <c r="AG90" s="18">
        <f>AF90/2</f>
        <v>8.5931899641577054</v>
      </c>
      <c r="AH90" s="15"/>
      <c r="AI90" s="17">
        <f>AH90*100/I90</f>
        <v>0</v>
      </c>
      <c r="AJ90" s="15">
        <v>212</v>
      </c>
      <c r="AK90" s="17">
        <f>AJ90*100/I90</f>
        <v>8.463073852295409</v>
      </c>
      <c r="AL90" s="15">
        <v>995</v>
      </c>
      <c r="AM90" s="15">
        <v>4644</v>
      </c>
      <c r="AN90" s="17">
        <f>AM90/I90</f>
        <v>1.8538922155688622</v>
      </c>
      <c r="AO90" s="17">
        <f>AM90/AA90</f>
        <v>0.96850886339937436</v>
      </c>
      <c r="AP90" s="15">
        <v>501</v>
      </c>
      <c r="AQ90" s="15">
        <v>0</v>
      </c>
      <c r="AR90" s="15">
        <v>0</v>
      </c>
      <c r="AS90" s="15">
        <f>AP90+AQ90+AR90</f>
        <v>501</v>
      </c>
      <c r="AT90" s="15" t="s">
        <v>60</v>
      </c>
      <c r="AU90" s="15"/>
      <c r="AV90" s="15"/>
      <c r="AW90" s="15">
        <v>4084</v>
      </c>
      <c r="AX90" s="20">
        <f>AW90/I90</f>
        <v>1.6303393213572854</v>
      </c>
      <c r="AY90" s="15">
        <v>0.4</v>
      </c>
      <c r="AZ90" s="21">
        <f>AY90*2000/I90</f>
        <v>0.31936127744510978</v>
      </c>
      <c r="BA90" s="15">
        <v>16</v>
      </c>
      <c r="BB90" s="22" t="s">
        <v>58</v>
      </c>
    </row>
    <row r="91" spans="1:54" x14ac:dyDescent="0.25">
      <c r="A91" s="14" t="s">
        <v>265</v>
      </c>
      <c r="B91" s="15">
        <v>13317</v>
      </c>
      <c r="C91" s="15">
        <v>44110</v>
      </c>
      <c r="D91" s="15">
        <v>44085</v>
      </c>
      <c r="E91" s="15">
        <v>200072726</v>
      </c>
      <c r="F91" s="15" t="s">
        <v>55</v>
      </c>
      <c r="G91" s="15" t="s">
        <v>118</v>
      </c>
      <c r="H91" s="15" t="s">
        <v>152</v>
      </c>
      <c r="I91" s="15">
        <v>1058</v>
      </c>
      <c r="J91" s="15">
        <v>1</v>
      </c>
      <c r="K91" s="15"/>
      <c r="L91" s="15"/>
      <c r="M91" s="15"/>
      <c r="N91" s="15"/>
      <c r="O91" s="15" t="s">
        <v>119</v>
      </c>
      <c r="P91" s="15"/>
      <c r="Q91" s="16">
        <f>P91/I91</f>
        <v>0</v>
      </c>
      <c r="R91" s="15"/>
      <c r="S91" s="15"/>
      <c r="T91" s="15"/>
      <c r="U91" s="15"/>
      <c r="V91" s="15"/>
      <c r="W91" s="15"/>
      <c r="X91" s="15"/>
      <c r="Y91" s="15"/>
      <c r="Z91" s="15"/>
      <c r="AA91" s="15">
        <f>R91+T91+V91+X91</f>
        <v>0</v>
      </c>
      <c r="AB91" s="17">
        <f>AA91/I91</f>
        <v>0</v>
      </c>
      <c r="AC91" s="18" t="e">
        <f>AA91/P91</f>
        <v>#DIV/0!</v>
      </c>
      <c r="AD91" s="15">
        <f>S91+U91+W91+Y91</f>
        <v>0</v>
      </c>
      <c r="AE91" s="18">
        <f>AD91/I91*100</f>
        <v>0</v>
      </c>
      <c r="AF91" s="18" t="e">
        <f>AA91/AD91</f>
        <v>#DIV/0!</v>
      </c>
      <c r="AG91" s="18" t="e">
        <f>AF91/2</f>
        <v>#DIV/0!</v>
      </c>
      <c r="AH91" s="15"/>
      <c r="AI91" s="17">
        <f>AH91*100/I91</f>
        <v>0</v>
      </c>
      <c r="AJ91" s="15"/>
      <c r="AK91" s="17">
        <f>AJ91*100/I91</f>
        <v>0</v>
      </c>
      <c r="AL91" s="15"/>
      <c r="AM91" s="15"/>
      <c r="AN91" s="17">
        <f>AM91/I91</f>
        <v>0</v>
      </c>
      <c r="AO91" s="17" t="e">
        <f>AM91/AA91</f>
        <v>#DIV/0!</v>
      </c>
      <c r="AP91" s="15"/>
      <c r="AQ91" s="15"/>
      <c r="AR91" s="15"/>
      <c r="AS91" s="15">
        <f>AP91+AQ91+AR91</f>
        <v>0</v>
      </c>
      <c r="AT91" s="15" t="s">
        <v>58</v>
      </c>
      <c r="AU91" s="15"/>
      <c r="AV91" s="15"/>
      <c r="AW91" s="15"/>
      <c r="AX91" s="20">
        <f>AW91/I91</f>
        <v>0</v>
      </c>
      <c r="AY91" s="15"/>
      <c r="AZ91" s="21">
        <f>AY91*2000/I91</f>
        <v>0</v>
      </c>
      <c r="BA91" s="15"/>
      <c r="BB91" s="22" t="s">
        <v>60</v>
      </c>
    </row>
    <row r="92" spans="1:54" x14ac:dyDescent="0.25">
      <c r="A92" s="14" t="s">
        <v>266</v>
      </c>
      <c r="B92" s="15">
        <v>13196</v>
      </c>
      <c r="C92" s="15">
        <v>44590</v>
      </c>
      <c r="D92" s="15">
        <v>44086</v>
      </c>
      <c r="E92" s="15">
        <v>200072726</v>
      </c>
      <c r="F92" s="15" t="s">
        <v>55</v>
      </c>
      <c r="G92" s="15" t="s">
        <v>118</v>
      </c>
      <c r="H92" s="15" t="s">
        <v>152</v>
      </c>
      <c r="I92" s="15">
        <v>1067</v>
      </c>
      <c r="J92" s="15">
        <v>1</v>
      </c>
      <c r="K92" s="15"/>
      <c r="L92" s="15"/>
      <c r="M92" s="15"/>
      <c r="N92" s="15"/>
      <c r="O92" s="15" t="s">
        <v>119</v>
      </c>
      <c r="P92" s="15"/>
      <c r="Q92" s="16">
        <f>P92/I92</f>
        <v>0</v>
      </c>
      <c r="R92" s="15"/>
      <c r="S92" s="15"/>
      <c r="T92" s="15"/>
      <c r="U92" s="15"/>
      <c r="V92" s="15"/>
      <c r="W92" s="15"/>
      <c r="X92" s="15"/>
      <c r="Y92" s="15"/>
      <c r="Z92" s="15"/>
      <c r="AA92" s="15">
        <f>R92+T92+V92+X92</f>
        <v>0</v>
      </c>
      <c r="AB92" s="17">
        <f>AA92/I92</f>
        <v>0</v>
      </c>
      <c r="AC92" s="18" t="e">
        <f>AA92/P92</f>
        <v>#DIV/0!</v>
      </c>
      <c r="AD92" s="15">
        <f>S92+U92+W92+Y92</f>
        <v>0</v>
      </c>
      <c r="AE92" s="18">
        <f>AD92/I92*100</f>
        <v>0</v>
      </c>
      <c r="AF92" s="18" t="e">
        <f>AA92/AD92</f>
        <v>#DIV/0!</v>
      </c>
      <c r="AG92" s="18" t="e">
        <f>AF92/2</f>
        <v>#DIV/0!</v>
      </c>
      <c r="AH92" s="15"/>
      <c r="AI92" s="17">
        <f>AH92*100/I92</f>
        <v>0</v>
      </c>
      <c r="AJ92" s="15"/>
      <c r="AK92" s="17">
        <f>AJ92*100/I92</f>
        <v>0</v>
      </c>
      <c r="AL92" s="15"/>
      <c r="AM92" s="15"/>
      <c r="AN92" s="17">
        <f>AM92/I92</f>
        <v>0</v>
      </c>
      <c r="AO92" s="17" t="e">
        <f>AM92/AA92</f>
        <v>#DIV/0!</v>
      </c>
      <c r="AP92" s="15"/>
      <c r="AQ92" s="15"/>
      <c r="AR92" s="15"/>
      <c r="AS92" s="15">
        <f>AP92+AQ92+AR92</f>
        <v>0</v>
      </c>
      <c r="AT92" s="15" t="s">
        <v>58</v>
      </c>
      <c r="AU92" s="15"/>
      <c r="AV92" s="15"/>
      <c r="AW92" s="15"/>
      <c r="AX92" s="20">
        <f>AW92/I92</f>
        <v>0</v>
      </c>
      <c r="AY92" s="15"/>
      <c r="AZ92" s="21">
        <f>AY92*2000/I92</f>
        <v>0</v>
      </c>
      <c r="BA92" s="15"/>
      <c r="BB92" s="22" t="s">
        <v>60</v>
      </c>
    </row>
    <row r="93" spans="1:54" x14ac:dyDescent="0.25">
      <c r="A93" s="14" t="s">
        <v>267</v>
      </c>
      <c r="B93" s="15">
        <v>13623</v>
      </c>
      <c r="C93" s="15">
        <v>44270</v>
      </c>
      <c r="D93" s="15">
        <v>44087</v>
      </c>
      <c r="E93" s="15">
        <v>200071546</v>
      </c>
      <c r="F93" s="15" t="s">
        <v>55</v>
      </c>
      <c r="G93" s="15" t="s">
        <v>138</v>
      </c>
      <c r="H93" s="15" t="s">
        <v>268</v>
      </c>
      <c r="I93" s="23">
        <v>7716</v>
      </c>
      <c r="J93" s="15">
        <v>1</v>
      </c>
      <c r="K93" s="15">
        <v>17</v>
      </c>
      <c r="L93" s="15">
        <v>50</v>
      </c>
      <c r="M93" s="15">
        <v>6</v>
      </c>
      <c r="N93" s="15" t="s">
        <v>58</v>
      </c>
      <c r="O93" s="15"/>
      <c r="P93" s="15">
        <v>390</v>
      </c>
      <c r="Q93" s="16">
        <f>P93/I93</f>
        <v>5.0544323483670293E-2</v>
      </c>
      <c r="R93" s="15">
        <v>11903</v>
      </c>
      <c r="S93" s="15">
        <v>1759</v>
      </c>
      <c r="T93" s="15">
        <v>0</v>
      </c>
      <c r="U93" s="15">
        <v>0</v>
      </c>
      <c r="V93" s="15">
        <v>3</v>
      </c>
      <c r="W93" s="15">
        <v>0</v>
      </c>
      <c r="X93" s="15">
        <v>0</v>
      </c>
      <c r="Y93" s="15">
        <v>0</v>
      </c>
      <c r="Z93" s="15">
        <v>44</v>
      </c>
      <c r="AA93" s="15">
        <f>R93+T93+V93+X93</f>
        <v>11906</v>
      </c>
      <c r="AB93" s="17">
        <f>AA93/I93</f>
        <v>1.5430274753758424</v>
      </c>
      <c r="AC93" s="18">
        <f>AA93/P93</f>
        <v>30.52820512820513</v>
      </c>
      <c r="AD93" s="15">
        <f>S93+U93+W93+Y93</f>
        <v>1759</v>
      </c>
      <c r="AE93" s="18">
        <f>AD93/I93*100</f>
        <v>22.796785899429757</v>
      </c>
      <c r="AF93" s="18">
        <f>AA93/AD93</f>
        <v>6.7686185332575324</v>
      </c>
      <c r="AG93" s="18">
        <f>AF93/2</f>
        <v>3.3843092666287662</v>
      </c>
      <c r="AH93" s="15">
        <v>1268</v>
      </c>
      <c r="AI93" s="17">
        <f>AH93*100/I93</f>
        <v>16.433385173665112</v>
      </c>
      <c r="AJ93" s="15">
        <v>969</v>
      </c>
      <c r="AK93" s="17">
        <f>AJ93*100/I93</f>
        <v>12.558320373250389</v>
      </c>
      <c r="AL93" s="15"/>
      <c r="AM93" s="15">
        <v>27480</v>
      </c>
      <c r="AN93" s="17">
        <f>AM93/I93</f>
        <v>3.5614307931570761</v>
      </c>
      <c r="AO93" s="17">
        <f>AM93/AA93</f>
        <v>2.3080799596841928</v>
      </c>
      <c r="AP93" s="15">
        <v>3070</v>
      </c>
      <c r="AQ93" s="15"/>
      <c r="AR93" s="15">
        <v>0</v>
      </c>
      <c r="AS93" s="15">
        <f>AP93+AQ93+AR93</f>
        <v>3070</v>
      </c>
      <c r="AT93" s="15"/>
      <c r="AU93" s="15"/>
      <c r="AV93" s="15">
        <v>1348</v>
      </c>
      <c r="AW93" s="15">
        <v>15908</v>
      </c>
      <c r="AX93" s="20">
        <f>AW93/I93</f>
        <v>2.0616899948159668</v>
      </c>
      <c r="AY93" s="15">
        <v>2.5</v>
      </c>
      <c r="AZ93" s="21">
        <f>AY93*2000/I93</f>
        <v>0.6480041472265422</v>
      </c>
      <c r="BA93" s="15">
        <v>17</v>
      </c>
      <c r="BB93" s="22"/>
    </row>
    <row r="94" spans="1:54" x14ac:dyDescent="0.25">
      <c r="A94" s="14" t="s">
        <v>269</v>
      </c>
      <c r="B94" s="15">
        <v>13884</v>
      </c>
      <c r="C94" s="15">
        <v>44270</v>
      </c>
      <c r="D94" s="15">
        <v>44087</v>
      </c>
      <c r="E94" s="15">
        <v>200071546</v>
      </c>
      <c r="F94" s="15" t="s">
        <v>55</v>
      </c>
      <c r="G94" s="15" t="s">
        <v>138</v>
      </c>
      <c r="H94" s="15">
        <v>0</v>
      </c>
      <c r="I94" s="23">
        <v>0</v>
      </c>
      <c r="J94" s="15">
        <v>1</v>
      </c>
      <c r="K94" s="15">
        <v>4</v>
      </c>
      <c r="L94" s="15">
        <v>24</v>
      </c>
      <c r="M94" s="15">
        <v>0</v>
      </c>
      <c r="N94" s="15" t="s">
        <v>58</v>
      </c>
      <c r="O94" s="15"/>
      <c r="P94" s="15">
        <v>70</v>
      </c>
      <c r="Q94" s="16" t="e">
        <f>P94/I94</f>
        <v>#DIV/0!</v>
      </c>
      <c r="R94" s="15">
        <v>2721</v>
      </c>
      <c r="S94" s="15">
        <v>120</v>
      </c>
      <c r="T94" s="15">
        <v>0</v>
      </c>
      <c r="U94" s="15">
        <v>0</v>
      </c>
      <c r="V94" s="15">
        <v>133</v>
      </c>
      <c r="W94" s="15">
        <v>0</v>
      </c>
      <c r="X94" s="15">
        <v>0</v>
      </c>
      <c r="Y94" s="15">
        <v>0</v>
      </c>
      <c r="Z94" s="15">
        <v>2</v>
      </c>
      <c r="AA94" s="15">
        <f>R94+T94+V94+X94</f>
        <v>2854</v>
      </c>
      <c r="AB94" s="17" t="e">
        <f>AA94/I94</f>
        <v>#DIV/0!</v>
      </c>
      <c r="AC94" s="18">
        <f>AA94/P94</f>
        <v>40.771428571428572</v>
      </c>
      <c r="AD94" s="15">
        <f>S94+U94+W94+Y94</f>
        <v>120</v>
      </c>
      <c r="AE94" s="18" t="e">
        <f>AD94/I94*100</f>
        <v>#DIV/0!</v>
      </c>
      <c r="AF94" s="18">
        <f>AA94/AD94</f>
        <v>23.783333333333335</v>
      </c>
      <c r="AG94" s="18">
        <f>AF94/2</f>
        <v>11.891666666666667</v>
      </c>
      <c r="AH94" s="15"/>
      <c r="AI94" s="17" t="e">
        <f>AH94*100/I94</f>
        <v>#DIV/0!</v>
      </c>
      <c r="AJ94" s="15">
        <v>172</v>
      </c>
      <c r="AK94" s="17" t="e">
        <f>AJ94*100/I94</f>
        <v>#DIV/0!</v>
      </c>
      <c r="AL94" s="15">
        <v>1500</v>
      </c>
      <c r="AM94" s="15">
        <v>1901</v>
      </c>
      <c r="AN94" s="17" t="e">
        <f>AM94/I94</f>
        <v>#DIV/0!</v>
      </c>
      <c r="AO94" s="17">
        <f>AM94/AA94</f>
        <v>0.66608269096005601</v>
      </c>
      <c r="AP94" s="15">
        <v>0</v>
      </c>
      <c r="AQ94" s="15">
        <v>0</v>
      </c>
      <c r="AR94" s="15">
        <v>0</v>
      </c>
      <c r="AS94" s="15">
        <f>AP94+AQ94+AR94</f>
        <v>0</v>
      </c>
      <c r="AT94" s="15"/>
      <c r="AU94" s="15"/>
      <c r="AV94" s="15">
        <v>0</v>
      </c>
      <c r="AW94" s="15">
        <v>1604</v>
      </c>
      <c r="AX94" s="20" t="e">
        <f>AW94/I94</f>
        <v>#DIV/0!</v>
      </c>
      <c r="AY94" s="15">
        <v>0</v>
      </c>
      <c r="AZ94" s="21" t="e">
        <f>AY94*2000/I94</f>
        <v>#DIV/0!</v>
      </c>
      <c r="BA94" s="15">
        <v>14</v>
      </c>
      <c r="BB94" s="22" t="s">
        <v>58</v>
      </c>
    </row>
    <row r="95" spans="1:54" x14ac:dyDescent="0.25">
      <c r="A95" s="14" t="s">
        <v>270</v>
      </c>
      <c r="B95" s="15">
        <v>13625</v>
      </c>
      <c r="C95" s="15">
        <v>44690</v>
      </c>
      <c r="D95" s="15">
        <v>44088</v>
      </c>
      <c r="E95" s="15">
        <v>200067635</v>
      </c>
      <c r="F95" s="15" t="s">
        <v>55</v>
      </c>
      <c r="G95" s="15" t="s">
        <v>63</v>
      </c>
      <c r="H95" s="15"/>
      <c r="I95" s="15">
        <v>2980</v>
      </c>
      <c r="J95" s="15">
        <v>1</v>
      </c>
      <c r="K95" s="15">
        <v>4</v>
      </c>
      <c r="L95" s="15">
        <v>0</v>
      </c>
      <c r="M95" s="15">
        <v>0</v>
      </c>
      <c r="N95" s="15" t="s">
        <v>58</v>
      </c>
      <c r="O95" s="15" t="s">
        <v>271</v>
      </c>
      <c r="P95" s="15">
        <v>170</v>
      </c>
      <c r="Q95" s="16">
        <f>P95/I95</f>
        <v>5.7046979865771813E-2</v>
      </c>
      <c r="R95" s="15">
        <v>5681</v>
      </c>
      <c r="S95" s="15">
        <v>225</v>
      </c>
      <c r="T95" s="15">
        <v>0</v>
      </c>
      <c r="U95" s="15">
        <v>0</v>
      </c>
      <c r="V95" s="15">
        <v>0</v>
      </c>
      <c r="W95" s="15">
        <v>0</v>
      </c>
      <c r="X95" s="15">
        <v>0</v>
      </c>
      <c r="Y95" s="15">
        <v>0</v>
      </c>
      <c r="Z95" s="15">
        <v>10</v>
      </c>
      <c r="AA95" s="15">
        <f>R95+T95+V95+X95</f>
        <v>5681</v>
      </c>
      <c r="AB95" s="17">
        <f>AA95/I95</f>
        <v>1.9063758389261745</v>
      </c>
      <c r="AC95" s="18">
        <f>AA95/P95</f>
        <v>33.417647058823526</v>
      </c>
      <c r="AD95" s="15">
        <f>S95+U95+W95+Y95</f>
        <v>225</v>
      </c>
      <c r="AE95" s="18">
        <f>AD95/I95*100</f>
        <v>7.550335570469799</v>
      </c>
      <c r="AF95" s="18">
        <f>AA95/AD95</f>
        <v>25.248888888888889</v>
      </c>
      <c r="AG95" s="18">
        <f>AF95/2</f>
        <v>12.624444444444444</v>
      </c>
      <c r="AH95" s="15"/>
      <c r="AI95" s="17">
        <f>AH95*100/I95</f>
        <v>0</v>
      </c>
      <c r="AJ95" s="15">
        <v>306</v>
      </c>
      <c r="AK95" s="17">
        <f>AJ95*100/I95</f>
        <v>10.268456375838927</v>
      </c>
      <c r="AL95" s="15">
        <v>2529</v>
      </c>
      <c r="AM95" s="15">
        <v>5605</v>
      </c>
      <c r="AN95" s="17">
        <f>AM95/I95</f>
        <v>1.8808724832214765</v>
      </c>
      <c r="AO95" s="17">
        <f>AM95/AA95</f>
        <v>0.98662207357859533</v>
      </c>
      <c r="AP95" s="15"/>
      <c r="AQ95" s="15">
        <v>16</v>
      </c>
      <c r="AR95" s="15">
        <v>0</v>
      </c>
      <c r="AS95" s="15">
        <f>AP95+AQ95+AR95</f>
        <v>16</v>
      </c>
      <c r="AT95" s="15" t="s">
        <v>58</v>
      </c>
      <c r="AU95" s="15"/>
      <c r="AV95" s="15"/>
      <c r="AW95" s="15">
        <v>3311</v>
      </c>
      <c r="AX95" s="20">
        <f>AW95/I95</f>
        <v>1.1110738255033556</v>
      </c>
      <c r="AY95" s="15">
        <v>0</v>
      </c>
      <c r="AZ95" s="21">
        <f>AY95*2000/I95</f>
        <v>0</v>
      </c>
      <c r="BA95" s="15">
        <v>20</v>
      </c>
      <c r="BB95" s="22" t="s">
        <v>58</v>
      </c>
    </row>
    <row r="96" spans="1:54" x14ac:dyDescent="0.25">
      <c r="A96" s="14" t="s">
        <v>272</v>
      </c>
      <c r="B96" s="15">
        <v>1872</v>
      </c>
      <c r="C96" s="15">
        <v>44260</v>
      </c>
      <c r="D96" s="15">
        <v>44089</v>
      </c>
      <c r="E96" s="15">
        <v>200072734</v>
      </c>
      <c r="F96" s="15" t="s">
        <v>55</v>
      </c>
      <c r="G96" s="15" t="s">
        <v>94</v>
      </c>
      <c r="H96" s="15" t="s">
        <v>95</v>
      </c>
      <c r="I96" s="15">
        <v>3515</v>
      </c>
      <c r="J96" s="15">
        <v>1</v>
      </c>
      <c r="K96" s="15">
        <v>9</v>
      </c>
      <c r="L96" s="15">
        <v>21</v>
      </c>
      <c r="M96" s="15">
        <v>2</v>
      </c>
      <c r="N96" s="15" t="s">
        <v>60</v>
      </c>
      <c r="O96" s="15" t="s">
        <v>59</v>
      </c>
      <c r="P96" s="15">
        <v>175</v>
      </c>
      <c r="Q96" s="16">
        <f>P96/I96</f>
        <v>4.9786628733997154E-2</v>
      </c>
      <c r="R96" s="15">
        <v>6615</v>
      </c>
      <c r="S96" s="15">
        <v>658</v>
      </c>
      <c r="T96" s="15">
        <v>1</v>
      </c>
      <c r="U96" s="15">
        <v>0</v>
      </c>
      <c r="V96" s="15">
        <v>717</v>
      </c>
      <c r="W96" s="15">
        <v>92</v>
      </c>
      <c r="X96" s="15">
        <v>0</v>
      </c>
      <c r="Y96" s="15">
        <v>0</v>
      </c>
      <c r="Z96" s="15">
        <v>19</v>
      </c>
      <c r="AA96" s="15">
        <f>R96+T96+V96+X96</f>
        <v>7333</v>
      </c>
      <c r="AB96" s="17">
        <f>AA96/I96</f>
        <v>2.0862019914651495</v>
      </c>
      <c r="AC96" s="18">
        <f>AA96/P96</f>
        <v>41.902857142857144</v>
      </c>
      <c r="AD96" s="15">
        <f>S96+U96+W96+Y96</f>
        <v>750</v>
      </c>
      <c r="AE96" s="18">
        <f>AD96/I96*100</f>
        <v>21.337126600284495</v>
      </c>
      <c r="AF96" s="18">
        <f>AA96/AD96</f>
        <v>9.777333333333333</v>
      </c>
      <c r="AG96" s="18">
        <f>AF96/2</f>
        <v>4.8886666666666665</v>
      </c>
      <c r="AH96" s="15"/>
      <c r="AI96" s="17">
        <f>AH96*100/I96</f>
        <v>0</v>
      </c>
      <c r="AJ96" s="15">
        <v>482</v>
      </c>
      <c r="AK96" s="17">
        <f>AJ96*100/I96</f>
        <v>13.712660028449502</v>
      </c>
      <c r="AL96" s="15">
        <v>3059</v>
      </c>
      <c r="AM96" s="15">
        <v>11968</v>
      </c>
      <c r="AN96" s="17">
        <f>AM96/I96</f>
        <v>3.4048364153627313</v>
      </c>
      <c r="AO96" s="17">
        <f>AM96/AA96</f>
        <v>1.6320741851902358</v>
      </c>
      <c r="AP96" s="15">
        <v>155</v>
      </c>
      <c r="AQ96" s="15">
        <v>0</v>
      </c>
      <c r="AR96" s="15">
        <v>21</v>
      </c>
      <c r="AS96" s="15">
        <f>AP96+AQ96+AR96</f>
        <v>176</v>
      </c>
      <c r="AT96" s="15" t="s">
        <v>58</v>
      </c>
      <c r="AU96" s="15"/>
      <c r="AV96" s="19">
        <v>1050</v>
      </c>
      <c r="AW96" s="15">
        <v>15199</v>
      </c>
      <c r="AX96" s="20">
        <f>AW96/I96</f>
        <v>4.3240398293029871</v>
      </c>
      <c r="AY96" s="19">
        <v>0.95</v>
      </c>
      <c r="AZ96" s="21">
        <f>AY96*2000/I96</f>
        <v>0.54054054054054057</v>
      </c>
      <c r="BA96" s="15">
        <v>6</v>
      </c>
      <c r="BB96" s="22" t="s">
        <v>60</v>
      </c>
    </row>
    <row r="97" spans="1:54" x14ac:dyDescent="0.25">
      <c r="A97" s="14" t="s">
        <v>273</v>
      </c>
      <c r="B97" s="15">
        <v>13200</v>
      </c>
      <c r="C97" s="15">
        <v>44170</v>
      </c>
      <c r="D97" s="15">
        <v>44091</v>
      </c>
      <c r="E97" s="15">
        <v>200072726</v>
      </c>
      <c r="F97" s="15" t="s">
        <v>55</v>
      </c>
      <c r="G97" s="15" t="s">
        <v>118</v>
      </c>
      <c r="H97" s="15" t="s">
        <v>152</v>
      </c>
      <c r="I97" s="15">
        <v>1528</v>
      </c>
      <c r="J97" s="15">
        <v>1</v>
      </c>
      <c r="K97" s="15"/>
      <c r="L97" s="15"/>
      <c r="M97" s="15"/>
      <c r="N97" s="15"/>
      <c r="O97" s="15" t="s">
        <v>119</v>
      </c>
      <c r="P97" s="15"/>
      <c r="Q97" s="16">
        <f>P97/I97</f>
        <v>0</v>
      </c>
      <c r="R97" s="15"/>
      <c r="S97" s="15"/>
      <c r="T97" s="15"/>
      <c r="U97" s="15"/>
      <c r="V97" s="15"/>
      <c r="W97" s="15"/>
      <c r="X97" s="15"/>
      <c r="Y97" s="15"/>
      <c r="Z97" s="15"/>
      <c r="AA97" s="15">
        <f>R97+T97+V97+X97</f>
        <v>0</v>
      </c>
      <c r="AB97" s="17">
        <f>AA97/I97</f>
        <v>0</v>
      </c>
      <c r="AC97" s="18" t="e">
        <f>AA97/P97</f>
        <v>#DIV/0!</v>
      </c>
      <c r="AD97" s="15">
        <f>S97+U97+W97+Y97</f>
        <v>0</v>
      </c>
      <c r="AE97" s="18">
        <f>AD97/I97*100</f>
        <v>0</v>
      </c>
      <c r="AF97" s="18" t="e">
        <f>AA97/AD97</f>
        <v>#DIV/0!</v>
      </c>
      <c r="AG97" s="18" t="e">
        <f>AF97/2</f>
        <v>#DIV/0!</v>
      </c>
      <c r="AH97" s="15"/>
      <c r="AI97" s="17">
        <f>AH97*100/I97</f>
        <v>0</v>
      </c>
      <c r="AJ97" s="15"/>
      <c r="AK97" s="17">
        <f>AJ97*100/I97</f>
        <v>0</v>
      </c>
      <c r="AL97" s="15"/>
      <c r="AM97" s="15"/>
      <c r="AN97" s="17">
        <f>AM97/I97</f>
        <v>0</v>
      </c>
      <c r="AO97" s="17" t="e">
        <f>AM97/AA97</f>
        <v>#DIV/0!</v>
      </c>
      <c r="AP97" s="15"/>
      <c r="AQ97" s="15"/>
      <c r="AR97" s="15"/>
      <c r="AS97" s="15">
        <f>AP97+AQ97+AR97</f>
        <v>0</v>
      </c>
      <c r="AT97" s="15" t="s">
        <v>58</v>
      </c>
      <c r="AU97" s="15"/>
      <c r="AV97" s="15"/>
      <c r="AW97" s="15"/>
      <c r="AX97" s="20">
        <f>AW97/I97</f>
        <v>0</v>
      </c>
      <c r="AY97" s="15"/>
      <c r="AZ97" s="21">
        <f>AY97*2000/I97</f>
        <v>0</v>
      </c>
      <c r="BA97" s="15"/>
      <c r="BB97" s="22" t="s">
        <v>60</v>
      </c>
    </row>
    <row r="98" spans="1:54" x14ac:dyDescent="0.25">
      <c r="A98" s="14" t="s">
        <v>274</v>
      </c>
      <c r="B98" s="15">
        <v>1873</v>
      </c>
      <c r="C98" s="15">
        <v>44470</v>
      </c>
      <c r="D98" s="15">
        <v>44094</v>
      </c>
      <c r="E98" s="15">
        <v>244400404</v>
      </c>
      <c r="F98" s="15" t="s">
        <v>55</v>
      </c>
      <c r="G98" s="15" t="s">
        <v>74</v>
      </c>
      <c r="H98" s="15" t="s">
        <v>275</v>
      </c>
      <c r="I98" s="15">
        <v>3259</v>
      </c>
      <c r="J98" s="15">
        <v>1</v>
      </c>
      <c r="K98" s="15">
        <v>13</v>
      </c>
      <c r="L98" s="15">
        <v>15</v>
      </c>
      <c r="M98" s="15">
        <v>0</v>
      </c>
      <c r="N98" s="15" t="s">
        <v>58</v>
      </c>
      <c r="O98" s="15" t="s">
        <v>276</v>
      </c>
      <c r="P98" s="15">
        <v>110</v>
      </c>
      <c r="Q98" s="16">
        <f>P98/I98</f>
        <v>3.3752684872660324E-2</v>
      </c>
      <c r="R98" s="15">
        <v>10022</v>
      </c>
      <c r="S98" s="15">
        <v>782</v>
      </c>
      <c r="T98" s="15">
        <v>49</v>
      </c>
      <c r="U98" s="15">
        <v>5</v>
      </c>
      <c r="V98" s="15"/>
      <c r="W98" s="15"/>
      <c r="X98" s="15">
        <v>0</v>
      </c>
      <c r="Y98" s="15">
        <v>0</v>
      </c>
      <c r="Z98" s="15">
        <v>40</v>
      </c>
      <c r="AA98" s="15">
        <f>R98+T98+V98+X98</f>
        <v>10071</v>
      </c>
      <c r="AB98" s="17">
        <f>AA98/I98</f>
        <v>3.0902117213869285</v>
      </c>
      <c r="AC98" s="18">
        <f>AA98/P98</f>
        <v>91.554545454545448</v>
      </c>
      <c r="AD98" s="15">
        <f>S98+U98+W98+Y98</f>
        <v>787</v>
      </c>
      <c r="AE98" s="18">
        <f>AD98/I98*100</f>
        <v>24.148511813439704</v>
      </c>
      <c r="AF98" s="18">
        <f>AA98/AD98</f>
        <v>12.796696315120711</v>
      </c>
      <c r="AG98" s="18">
        <f>AF98/2</f>
        <v>6.3983481575603554</v>
      </c>
      <c r="AH98" s="15">
        <v>590</v>
      </c>
      <c r="AI98" s="17">
        <f>AH98*100/I98</f>
        <v>18.103712795335994</v>
      </c>
      <c r="AJ98" s="15">
        <v>459</v>
      </c>
      <c r="AK98" s="17">
        <f>AJ98*100/I98</f>
        <v>14.0840748695919</v>
      </c>
      <c r="AL98" s="15">
        <v>3380</v>
      </c>
      <c r="AM98" s="15">
        <v>14358</v>
      </c>
      <c r="AN98" s="17">
        <f>AM98/I98</f>
        <v>4.4056459036514264</v>
      </c>
      <c r="AO98" s="17">
        <f>AM98/AA98</f>
        <v>1.4256776884122728</v>
      </c>
      <c r="AP98" s="15">
        <v>812</v>
      </c>
      <c r="AQ98" s="15"/>
      <c r="AR98" s="15">
        <v>0</v>
      </c>
      <c r="AS98" s="15">
        <f>AP98+AQ98+AR98</f>
        <v>812</v>
      </c>
      <c r="AT98" s="15" t="s">
        <v>58</v>
      </c>
      <c r="AU98" s="15"/>
      <c r="AV98" s="15">
        <v>3500</v>
      </c>
      <c r="AW98" s="15">
        <v>10007</v>
      </c>
      <c r="AX98" s="20">
        <f>AW98/I98</f>
        <v>3.0705737956428352</v>
      </c>
      <c r="AY98" s="15">
        <v>0.88</v>
      </c>
      <c r="AZ98" s="21">
        <f>AY98*2000/I98</f>
        <v>0.54004295796256518</v>
      </c>
      <c r="BA98" s="15">
        <v>20</v>
      </c>
      <c r="BB98" s="22"/>
    </row>
    <row r="99" spans="1:54" x14ac:dyDescent="0.25">
      <c r="A99" s="14" t="s">
        <v>277</v>
      </c>
      <c r="B99" s="15">
        <v>4669</v>
      </c>
      <c r="C99" s="15">
        <v>44780</v>
      </c>
      <c r="D99" s="15">
        <v>44098</v>
      </c>
      <c r="E99" s="15">
        <v>200000438</v>
      </c>
      <c r="F99" s="15" t="s">
        <v>55</v>
      </c>
      <c r="G99" s="15" t="s">
        <v>149</v>
      </c>
      <c r="H99" s="15" t="s">
        <v>162</v>
      </c>
      <c r="I99" s="15">
        <v>5410</v>
      </c>
      <c r="J99" s="15">
        <v>1</v>
      </c>
      <c r="K99" s="15">
        <v>15</v>
      </c>
      <c r="L99" s="15">
        <v>4</v>
      </c>
      <c r="M99" s="15">
        <v>2</v>
      </c>
      <c r="N99" s="15" t="s">
        <v>60</v>
      </c>
      <c r="O99" s="15" t="s">
        <v>59</v>
      </c>
      <c r="P99" s="15">
        <v>286</v>
      </c>
      <c r="Q99" s="16">
        <f>P99/I99</f>
        <v>5.2865064695009241E-2</v>
      </c>
      <c r="R99" s="15">
        <v>9078</v>
      </c>
      <c r="S99" s="15">
        <v>500</v>
      </c>
      <c r="T99" s="15">
        <v>351</v>
      </c>
      <c r="U99" s="15">
        <v>2</v>
      </c>
      <c r="V99" s="15">
        <v>722</v>
      </c>
      <c r="W99" s="15">
        <v>223</v>
      </c>
      <c r="X99" s="15">
        <v>0</v>
      </c>
      <c r="Y99" s="15">
        <v>0</v>
      </c>
      <c r="Z99" s="15">
        <v>19</v>
      </c>
      <c r="AA99" s="15">
        <f>R99+T99+V99+X99</f>
        <v>10151</v>
      </c>
      <c r="AB99" s="17">
        <f>AA99/I99</f>
        <v>1.8763401109057301</v>
      </c>
      <c r="AC99" s="18">
        <f>AA99/P99</f>
        <v>35.493006993006993</v>
      </c>
      <c r="AD99" s="15">
        <f>S99+U99+W99+Y99</f>
        <v>725</v>
      </c>
      <c r="AE99" s="18">
        <f>AD99/I99*100</f>
        <v>13.401109057301294</v>
      </c>
      <c r="AF99" s="18">
        <f>AA99/AD99</f>
        <v>14.001379310344827</v>
      </c>
      <c r="AG99" s="18">
        <f>AF99/2</f>
        <v>7.0006896551724136</v>
      </c>
      <c r="AH99" s="15"/>
      <c r="AI99" s="17">
        <f>AH99*100/I99</f>
        <v>0</v>
      </c>
      <c r="AJ99" s="15">
        <v>516</v>
      </c>
      <c r="AK99" s="17">
        <f>AJ99*100/I99</f>
        <v>9.5378927911275415</v>
      </c>
      <c r="AL99" s="15">
        <v>1491</v>
      </c>
      <c r="AM99" s="15">
        <v>7510</v>
      </c>
      <c r="AN99" s="17">
        <f>AM99/I99</f>
        <v>1.3881700554528651</v>
      </c>
      <c r="AO99" s="17">
        <f>AM99/AA99</f>
        <v>0.73982858831642206</v>
      </c>
      <c r="AP99" s="15">
        <v>498</v>
      </c>
      <c r="AQ99" s="15">
        <v>6</v>
      </c>
      <c r="AR99" s="15">
        <v>620</v>
      </c>
      <c r="AS99" s="15">
        <f>AP99+AQ99+AR99</f>
        <v>1124</v>
      </c>
      <c r="AT99" s="15" t="s">
        <v>58</v>
      </c>
      <c r="AU99" s="15"/>
      <c r="AV99" s="15">
        <v>992</v>
      </c>
      <c r="AW99" s="19">
        <v>12069</v>
      </c>
      <c r="AX99" s="20">
        <f>AW99/I99</f>
        <v>2.2308687615526801</v>
      </c>
      <c r="AY99" s="19">
        <v>1.7</v>
      </c>
      <c r="AZ99" s="21">
        <f>AY99*2000/I99</f>
        <v>0.6284658040665434</v>
      </c>
      <c r="BA99" s="15">
        <v>25</v>
      </c>
      <c r="BB99" s="22" t="s">
        <v>58</v>
      </c>
    </row>
    <row r="100" spans="1:54" x14ac:dyDescent="0.25">
      <c r="A100" s="14" t="s">
        <v>278</v>
      </c>
      <c r="B100" s="15">
        <v>13316</v>
      </c>
      <c r="C100" s="15">
        <v>44520</v>
      </c>
      <c r="D100" s="15">
        <v>44099</v>
      </c>
      <c r="E100" s="15">
        <v>200072726</v>
      </c>
      <c r="F100" s="15" t="s">
        <v>55</v>
      </c>
      <c r="G100" s="15" t="s">
        <v>118</v>
      </c>
      <c r="H100" s="15" t="s">
        <v>152</v>
      </c>
      <c r="I100" s="15">
        <v>2010</v>
      </c>
      <c r="J100" s="15">
        <v>1</v>
      </c>
      <c r="K100" s="15"/>
      <c r="L100" s="15"/>
      <c r="M100" s="15"/>
      <c r="N100" s="15"/>
      <c r="O100" s="15" t="s">
        <v>119</v>
      </c>
      <c r="P100" s="15"/>
      <c r="Q100" s="16">
        <f>P100/I100</f>
        <v>0</v>
      </c>
      <c r="R100" s="15"/>
      <c r="S100" s="15"/>
      <c r="T100" s="15"/>
      <c r="U100" s="15"/>
      <c r="V100" s="15"/>
      <c r="W100" s="15"/>
      <c r="X100" s="15"/>
      <c r="Y100" s="15"/>
      <c r="Z100" s="15"/>
      <c r="AA100" s="15">
        <f>R100+T100+V100+X100</f>
        <v>0</v>
      </c>
      <c r="AB100" s="17">
        <f>AA100/I100</f>
        <v>0</v>
      </c>
      <c r="AC100" s="18" t="e">
        <f>AA100/P100</f>
        <v>#DIV/0!</v>
      </c>
      <c r="AD100" s="15">
        <f>S100+U100+W100+Y100</f>
        <v>0</v>
      </c>
      <c r="AE100" s="18">
        <f>AD100/I100*100</f>
        <v>0</v>
      </c>
      <c r="AF100" s="18" t="e">
        <f>AA100/AD100</f>
        <v>#DIV/0!</v>
      </c>
      <c r="AG100" s="18" t="e">
        <f>AF100/2</f>
        <v>#DIV/0!</v>
      </c>
      <c r="AH100" s="15"/>
      <c r="AI100" s="17">
        <f>AH100*100/I100</f>
        <v>0</v>
      </c>
      <c r="AJ100" s="15"/>
      <c r="AK100" s="17">
        <f>AJ100*100/I100</f>
        <v>0</v>
      </c>
      <c r="AL100" s="15"/>
      <c r="AM100" s="15"/>
      <c r="AN100" s="17">
        <f>AM100/I100</f>
        <v>0</v>
      </c>
      <c r="AO100" s="17" t="e">
        <f>AM100/AA100</f>
        <v>#DIV/0!</v>
      </c>
      <c r="AP100" s="15"/>
      <c r="AQ100" s="15"/>
      <c r="AR100" s="15"/>
      <c r="AS100" s="15">
        <f>AP100+AQ100+AR100</f>
        <v>0</v>
      </c>
      <c r="AT100" s="15" t="s">
        <v>58</v>
      </c>
      <c r="AU100" s="15"/>
      <c r="AV100" s="15"/>
      <c r="AW100" s="15"/>
      <c r="AX100" s="20">
        <f>AW100/I100</f>
        <v>0</v>
      </c>
      <c r="AY100" s="15"/>
      <c r="AZ100" s="21">
        <f>AY100*2000/I100</f>
        <v>0</v>
      </c>
      <c r="BA100" s="15"/>
      <c r="BB100" s="22" t="s">
        <v>60</v>
      </c>
    </row>
    <row r="101" spans="1:54" x14ac:dyDescent="0.25">
      <c r="A101" s="14" t="s">
        <v>279</v>
      </c>
      <c r="B101" s="15">
        <v>14141</v>
      </c>
      <c r="C101" s="15">
        <v>44690</v>
      </c>
      <c r="D101" s="15">
        <v>44100</v>
      </c>
      <c r="E101" s="15">
        <v>200067635</v>
      </c>
      <c r="F101" s="15" t="s">
        <v>55</v>
      </c>
      <c r="G101" s="15" t="s">
        <v>63</v>
      </c>
      <c r="H101" s="15"/>
      <c r="I101" s="15">
        <v>2285</v>
      </c>
      <c r="J101" s="15">
        <v>1</v>
      </c>
      <c r="K101" s="15"/>
      <c r="L101" s="15"/>
      <c r="M101" s="15"/>
      <c r="N101" s="15"/>
      <c r="O101" s="15"/>
      <c r="P101" s="15"/>
      <c r="Q101" s="16">
        <f>P101/I101</f>
        <v>0</v>
      </c>
      <c r="R101" s="15"/>
      <c r="S101" s="15"/>
      <c r="T101" s="15"/>
      <c r="U101" s="15"/>
      <c r="V101" s="15"/>
      <c r="W101" s="15"/>
      <c r="X101" s="15"/>
      <c r="Y101" s="15"/>
      <c r="Z101" s="15"/>
      <c r="AA101" s="15">
        <f>R101+T101+V101+X101</f>
        <v>0</v>
      </c>
      <c r="AB101" s="17">
        <f>AA101/I101</f>
        <v>0</v>
      </c>
      <c r="AC101" s="18" t="e">
        <f>AA101/P101</f>
        <v>#DIV/0!</v>
      </c>
      <c r="AD101" s="15">
        <f>S101+U101+W101+Y101</f>
        <v>0</v>
      </c>
      <c r="AE101" s="18">
        <f>AD101/I101*100</f>
        <v>0</v>
      </c>
      <c r="AF101" s="18" t="e">
        <f>AA101/AD101</f>
        <v>#DIV/0!</v>
      </c>
      <c r="AG101" s="18" t="e">
        <f>AF101/2</f>
        <v>#DIV/0!</v>
      </c>
      <c r="AH101" s="15"/>
      <c r="AI101" s="17">
        <f>AH101*100/I101</f>
        <v>0</v>
      </c>
      <c r="AJ101" s="15"/>
      <c r="AK101" s="17">
        <f>AJ101*100/I101</f>
        <v>0</v>
      </c>
      <c r="AL101" s="15"/>
      <c r="AM101" s="15"/>
      <c r="AN101" s="17">
        <f>AM101/I101</f>
        <v>0</v>
      </c>
      <c r="AO101" s="17" t="e">
        <f>AM101/AA101</f>
        <v>#DIV/0!</v>
      </c>
      <c r="AP101" s="15"/>
      <c r="AQ101" s="15"/>
      <c r="AR101" s="15"/>
      <c r="AS101" s="15">
        <f>AP101+AQ101+AR101</f>
        <v>0</v>
      </c>
      <c r="AT101" s="15"/>
      <c r="AU101" s="15"/>
      <c r="AV101" s="15"/>
      <c r="AW101" s="15"/>
      <c r="AX101" s="20">
        <f>AW101/I101</f>
        <v>0</v>
      </c>
      <c r="AY101" s="15"/>
      <c r="AZ101" s="21">
        <f>AY101*2000/I101</f>
        <v>0</v>
      </c>
      <c r="BA101" s="15"/>
      <c r="BB101" s="22"/>
    </row>
    <row r="102" spans="1:54" x14ac:dyDescent="0.25">
      <c r="A102" s="14" t="s">
        <v>280</v>
      </c>
      <c r="B102" s="15">
        <v>1876</v>
      </c>
      <c r="C102" s="15">
        <v>44140</v>
      </c>
      <c r="D102" s="15">
        <v>44102</v>
      </c>
      <c r="E102" s="15">
        <v>244400438</v>
      </c>
      <c r="F102" s="15" t="s">
        <v>55</v>
      </c>
      <c r="G102" s="15" t="s">
        <v>173</v>
      </c>
      <c r="H102" s="15" t="s">
        <v>281</v>
      </c>
      <c r="I102" s="15">
        <v>3180</v>
      </c>
      <c r="J102" s="15">
        <v>1</v>
      </c>
      <c r="K102" s="15">
        <v>9</v>
      </c>
      <c r="L102" s="15">
        <v>0</v>
      </c>
      <c r="M102" s="15">
        <v>1</v>
      </c>
      <c r="N102" s="15" t="s">
        <v>60</v>
      </c>
      <c r="O102" s="15" t="s">
        <v>116</v>
      </c>
      <c r="P102" s="15">
        <v>156</v>
      </c>
      <c r="Q102" s="16">
        <f>P102/I102</f>
        <v>4.9056603773584909E-2</v>
      </c>
      <c r="R102" s="15">
        <v>6981</v>
      </c>
      <c r="S102" s="15">
        <v>448</v>
      </c>
      <c r="T102" s="15">
        <v>0</v>
      </c>
      <c r="U102" s="15">
        <v>0</v>
      </c>
      <c r="V102" s="15">
        <v>0</v>
      </c>
      <c r="W102" s="15">
        <v>0</v>
      </c>
      <c r="X102" s="15">
        <v>0</v>
      </c>
      <c r="Y102" s="15">
        <v>0</v>
      </c>
      <c r="Z102" s="15">
        <v>18</v>
      </c>
      <c r="AA102" s="15">
        <f>R102+T102+V102+X102</f>
        <v>6981</v>
      </c>
      <c r="AB102" s="17">
        <f>AA102/I102</f>
        <v>2.1952830188679244</v>
      </c>
      <c r="AC102" s="18">
        <f>AA102/P102</f>
        <v>44.75</v>
      </c>
      <c r="AD102" s="15">
        <f>S102+U102+W102+Y102</f>
        <v>448</v>
      </c>
      <c r="AE102" s="18">
        <f>AD102/I102*100</f>
        <v>14.088050314465409</v>
      </c>
      <c r="AF102" s="18">
        <f>AA102/AD102</f>
        <v>15.582589285714286</v>
      </c>
      <c r="AG102" s="18">
        <f>AF102/2</f>
        <v>7.7912946428571432</v>
      </c>
      <c r="AH102" s="15">
        <v>712</v>
      </c>
      <c r="AI102" s="17">
        <f>AH102*100/I102</f>
        <v>22.389937106918239</v>
      </c>
      <c r="AJ102" s="15">
        <v>512</v>
      </c>
      <c r="AK102" s="17">
        <f>AJ102*100/I102</f>
        <v>16.10062893081761</v>
      </c>
      <c r="AL102" s="15">
        <v>2374</v>
      </c>
      <c r="AM102" s="15">
        <v>10028</v>
      </c>
      <c r="AN102" s="17">
        <f>AM102/I102</f>
        <v>3.1534591194968553</v>
      </c>
      <c r="AO102" s="17">
        <f>AM102/AA102</f>
        <v>1.4364704197106433</v>
      </c>
      <c r="AP102" s="15">
        <v>1196</v>
      </c>
      <c r="AQ102" s="15"/>
      <c r="AR102" s="15">
        <v>0</v>
      </c>
      <c r="AS102" s="15">
        <f>AP102+AQ102+AR102</f>
        <v>1196</v>
      </c>
      <c r="AT102" s="15" t="s">
        <v>58</v>
      </c>
      <c r="AU102" s="15"/>
      <c r="AV102" s="15">
        <v>0</v>
      </c>
      <c r="AW102" s="15">
        <v>6989</v>
      </c>
      <c r="AX102" s="20">
        <f>AW102/I102</f>
        <v>2.1977987421383647</v>
      </c>
      <c r="AY102" s="15">
        <v>0.8</v>
      </c>
      <c r="AZ102" s="21">
        <f>AY102*2000/I102</f>
        <v>0.50314465408805031</v>
      </c>
      <c r="BA102" s="15">
        <v>10</v>
      </c>
      <c r="BB102" s="22"/>
    </row>
    <row r="103" spans="1:54" x14ac:dyDescent="0.25">
      <c r="A103" s="14" t="s">
        <v>282</v>
      </c>
      <c r="B103" s="15">
        <v>4635</v>
      </c>
      <c r="C103" s="15">
        <v>44550</v>
      </c>
      <c r="D103" s="15">
        <v>44103</v>
      </c>
      <c r="E103" s="15">
        <v>244400644</v>
      </c>
      <c r="F103" s="15" t="s">
        <v>55</v>
      </c>
      <c r="G103" s="15" t="s">
        <v>82</v>
      </c>
      <c r="H103" s="15" t="s">
        <v>283</v>
      </c>
      <c r="I103" s="15">
        <v>7166</v>
      </c>
      <c r="J103" s="15">
        <v>1</v>
      </c>
      <c r="K103" s="15">
        <v>22</v>
      </c>
      <c r="L103" s="15">
        <v>52</v>
      </c>
      <c r="M103" s="15">
        <v>4</v>
      </c>
      <c r="N103" s="15" t="s">
        <v>60</v>
      </c>
      <c r="O103" s="15" t="s">
        <v>284</v>
      </c>
      <c r="P103" s="15">
        <v>560</v>
      </c>
      <c r="Q103" s="16">
        <f>P103/I103</f>
        <v>7.8146804353893387E-2</v>
      </c>
      <c r="R103" s="15">
        <v>9169</v>
      </c>
      <c r="S103" s="15">
        <v>681</v>
      </c>
      <c r="T103" s="15">
        <v>2542</v>
      </c>
      <c r="U103" s="15">
        <v>130</v>
      </c>
      <c r="V103" s="15">
        <v>1236</v>
      </c>
      <c r="W103" s="15">
        <v>86</v>
      </c>
      <c r="X103" s="15">
        <v>0</v>
      </c>
      <c r="Y103" s="15">
        <v>0</v>
      </c>
      <c r="Z103" s="15">
        <v>35</v>
      </c>
      <c r="AA103" s="15">
        <f>R103+T103+V103+X103</f>
        <v>12947</v>
      </c>
      <c r="AB103" s="17">
        <f>AA103/I103</f>
        <v>1.8067262070890315</v>
      </c>
      <c r="AC103" s="18">
        <f>AA103/P103</f>
        <v>23.119642857142857</v>
      </c>
      <c r="AD103" s="15">
        <f>S103+U103+W103+Y103</f>
        <v>897</v>
      </c>
      <c r="AE103" s="18">
        <f>AD103/I103*100</f>
        <v>12.517443483114709</v>
      </c>
      <c r="AF103" s="18">
        <f>AA103/AD103</f>
        <v>14.433667781493869</v>
      </c>
      <c r="AG103" s="18">
        <f>AF103/2</f>
        <v>7.2168338907469343</v>
      </c>
      <c r="AH103" s="15">
        <v>1167</v>
      </c>
      <c r="AI103" s="17">
        <f>AH103*100/I103</f>
        <v>16.285235835891712</v>
      </c>
      <c r="AJ103" s="15">
        <v>907</v>
      </c>
      <c r="AK103" s="17">
        <f>AJ103*100/I103</f>
        <v>12.656991348032376</v>
      </c>
      <c r="AL103" s="15"/>
      <c r="AM103" s="15">
        <v>18576</v>
      </c>
      <c r="AN103" s="17">
        <f>AM103/I103</f>
        <v>2.5922411387105777</v>
      </c>
      <c r="AO103" s="17">
        <f>AM103/AA103</f>
        <v>1.4347725341778017</v>
      </c>
      <c r="AP103" s="15">
        <v>767</v>
      </c>
      <c r="AQ103" s="15"/>
      <c r="AR103" s="15">
        <v>177</v>
      </c>
      <c r="AS103" s="15">
        <f>AP103+AQ103+AR103</f>
        <v>944</v>
      </c>
      <c r="AT103" s="15" t="s">
        <v>60</v>
      </c>
      <c r="AU103" s="15" t="s">
        <v>61</v>
      </c>
      <c r="AV103" s="15">
        <v>3744</v>
      </c>
      <c r="AW103" s="15">
        <v>17697</v>
      </c>
      <c r="AX103" s="20">
        <f>AW103/I103</f>
        <v>2.4695785654479487</v>
      </c>
      <c r="AY103" s="15">
        <v>3.4</v>
      </c>
      <c r="AZ103" s="21">
        <f>AY103*2000/I103</f>
        <v>0.948925481440134</v>
      </c>
      <c r="BA103" s="15">
        <v>0</v>
      </c>
      <c r="BB103" s="22"/>
    </row>
    <row r="104" spans="1:54" x14ac:dyDescent="0.25">
      <c r="A104" s="14" t="s">
        <v>285</v>
      </c>
      <c r="B104" s="15">
        <v>13197</v>
      </c>
      <c r="C104" s="15">
        <v>44590</v>
      </c>
      <c r="D104" s="15">
        <v>44105</v>
      </c>
      <c r="E104" s="15">
        <v>200072726</v>
      </c>
      <c r="F104" s="15" t="s">
        <v>55</v>
      </c>
      <c r="G104" s="15" t="s">
        <v>118</v>
      </c>
      <c r="H104" s="15" t="s">
        <v>152</v>
      </c>
      <c r="I104" s="15">
        <v>389</v>
      </c>
      <c r="J104" s="15">
        <v>1</v>
      </c>
      <c r="K104" s="15"/>
      <c r="L104" s="15"/>
      <c r="M104" s="15"/>
      <c r="N104" s="15"/>
      <c r="O104" s="15" t="s">
        <v>119</v>
      </c>
      <c r="P104" s="15"/>
      <c r="Q104" s="16">
        <f>P104/I104</f>
        <v>0</v>
      </c>
      <c r="R104" s="15"/>
      <c r="S104" s="15"/>
      <c r="T104" s="15"/>
      <c r="U104" s="15"/>
      <c r="V104" s="15"/>
      <c r="W104" s="15"/>
      <c r="X104" s="15"/>
      <c r="Y104" s="15"/>
      <c r="Z104" s="15"/>
      <c r="AA104" s="15">
        <f>R104+T104+V104+X104</f>
        <v>0</v>
      </c>
      <c r="AB104" s="17">
        <f>AA104/I104</f>
        <v>0</v>
      </c>
      <c r="AC104" s="18" t="e">
        <f>AA104/P104</f>
        <v>#DIV/0!</v>
      </c>
      <c r="AD104" s="15">
        <f>S104+U104+W104+Y104</f>
        <v>0</v>
      </c>
      <c r="AE104" s="18">
        <f>AD104/I104*100</f>
        <v>0</v>
      </c>
      <c r="AF104" s="18" t="e">
        <f>AA104/AD104</f>
        <v>#DIV/0!</v>
      </c>
      <c r="AG104" s="18" t="e">
        <f>AF104/2</f>
        <v>#DIV/0!</v>
      </c>
      <c r="AH104" s="15"/>
      <c r="AI104" s="17">
        <f>AH104*100/I104</f>
        <v>0</v>
      </c>
      <c r="AJ104" s="15"/>
      <c r="AK104" s="17">
        <f>AJ104*100/I104</f>
        <v>0</v>
      </c>
      <c r="AL104" s="15"/>
      <c r="AM104" s="15"/>
      <c r="AN104" s="17">
        <f>AM104/I104</f>
        <v>0</v>
      </c>
      <c r="AO104" s="17" t="e">
        <f>AM104/AA104</f>
        <v>#DIV/0!</v>
      </c>
      <c r="AP104" s="15"/>
      <c r="AQ104" s="15"/>
      <c r="AR104" s="15"/>
      <c r="AS104" s="15">
        <f>AP104+AQ104+AR104</f>
        <v>0</v>
      </c>
      <c r="AT104" s="15" t="s">
        <v>58</v>
      </c>
      <c r="AU104" s="15"/>
      <c r="AV104" s="15"/>
      <c r="AW104" s="15"/>
      <c r="AX104" s="20">
        <f>AW104/I104</f>
        <v>0</v>
      </c>
      <c r="AY104" s="15"/>
      <c r="AZ104" s="21">
        <f>AY104*2000/I104</f>
        <v>0</v>
      </c>
      <c r="BA104" s="15"/>
      <c r="BB104" s="22" t="s">
        <v>60</v>
      </c>
    </row>
    <row r="105" spans="1:54" x14ac:dyDescent="0.25">
      <c r="A105" s="14" t="s">
        <v>286</v>
      </c>
      <c r="B105" s="15">
        <v>5710</v>
      </c>
      <c r="C105" s="15">
        <v>44100</v>
      </c>
      <c r="D105" s="15">
        <v>44109</v>
      </c>
      <c r="E105" s="15">
        <v>244400404</v>
      </c>
      <c r="F105" s="15" t="s">
        <v>97</v>
      </c>
      <c r="G105" s="15" t="s">
        <v>74</v>
      </c>
      <c r="H105" s="15" t="s">
        <v>287</v>
      </c>
      <c r="I105" s="23">
        <v>0</v>
      </c>
      <c r="J105" s="15">
        <v>1</v>
      </c>
      <c r="K105" s="15">
        <v>28</v>
      </c>
      <c r="L105" s="15">
        <v>17</v>
      </c>
      <c r="M105" s="15">
        <v>2</v>
      </c>
      <c r="N105" s="15" t="s">
        <v>58</v>
      </c>
      <c r="O105" s="15"/>
      <c r="P105" s="15">
        <v>124</v>
      </c>
      <c r="Q105" s="16" t="e">
        <f>P105/I105</f>
        <v>#DIV/0!</v>
      </c>
      <c r="R105" s="15">
        <v>15051</v>
      </c>
      <c r="S105" s="15">
        <v>1336</v>
      </c>
      <c r="T105" s="15">
        <v>281</v>
      </c>
      <c r="U105" s="15">
        <v>22</v>
      </c>
      <c r="V105" s="15">
        <v>1727</v>
      </c>
      <c r="W105" s="15">
        <v>107</v>
      </c>
      <c r="X105" s="15">
        <v>0</v>
      </c>
      <c r="Y105" s="15">
        <v>0</v>
      </c>
      <c r="Z105" s="15">
        <v>51</v>
      </c>
      <c r="AA105" s="15">
        <f>R105+T105+V105+X105</f>
        <v>17059</v>
      </c>
      <c r="AB105" s="17" t="e">
        <f>AA105/I105</f>
        <v>#DIV/0!</v>
      </c>
      <c r="AC105" s="18">
        <f>AA105/P105</f>
        <v>137.57258064516128</v>
      </c>
      <c r="AD105" s="15">
        <f>S105+U105+W105+Y105</f>
        <v>1465</v>
      </c>
      <c r="AE105" s="18" t="e">
        <f>AD105/I105*100</f>
        <v>#DIV/0!</v>
      </c>
      <c r="AF105" s="18">
        <f>AA105/AD105</f>
        <v>11.644368600682593</v>
      </c>
      <c r="AG105" s="18">
        <f>AF105/2</f>
        <v>5.8221843003412967</v>
      </c>
      <c r="AH105" s="15">
        <v>1700</v>
      </c>
      <c r="AI105" s="17" t="e">
        <f>AH105*100/I105</f>
        <v>#DIV/0!</v>
      </c>
      <c r="AJ105" s="15">
        <v>750</v>
      </c>
      <c r="AK105" s="17" t="e">
        <f>AJ105*100/I105</f>
        <v>#DIV/0!</v>
      </c>
      <c r="AL105" s="15"/>
      <c r="AM105" s="15">
        <v>47556</v>
      </c>
      <c r="AN105" s="17" t="e">
        <f>AM105/I105</f>
        <v>#DIV/0!</v>
      </c>
      <c r="AO105" s="17">
        <f>AM105/AA105</f>
        <v>2.7877366785860835</v>
      </c>
      <c r="AP105" s="15">
        <v>0</v>
      </c>
      <c r="AQ105" s="15"/>
      <c r="AR105" s="15">
        <v>0</v>
      </c>
      <c r="AS105" s="15">
        <f>AP105+AQ105+AR105</f>
        <v>0</v>
      </c>
      <c r="AT105" s="15"/>
      <c r="AU105" s="15"/>
      <c r="AV105" s="15"/>
      <c r="AW105" s="15"/>
      <c r="AX105" s="20" t="e">
        <f>AW105/I105</f>
        <v>#DIV/0!</v>
      </c>
      <c r="AY105" s="15"/>
      <c r="AZ105" s="21" t="e">
        <f>AY105*2000/I105</f>
        <v>#DIV/0!</v>
      </c>
      <c r="BA105" s="15">
        <v>0</v>
      </c>
      <c r="BB105" s="22"/>
    </row>
    <row r="106" spans="1:54" x14ac:dyDescent="0.25">
      <c r="A106" s="14" t="s">
        <v>288</v>
      </c>
      <c r="B106" s="15">
        <v>5705</v>
      </c>
      <c r="C106" s="15">
        <v>44100</v>
      </c>
      <c r="D106" s="15">
        <v>44109</v>
      </c>
      <c r="E106" s="15">
        <v>244400404</v>
      </c>
      <c r="F106" s="15" t="s">
        <v>97</v>
      </c>
      <c r="G106" s="15" t="s">
        <v>74</v>
      </c>
      <c r="H106" s="15" t="s">
        <v>287</v>
      </c>
      <c r="I106" s="23">
        <v>0</v>
      </c>
      <c r="J106" s="15">
        <v>1</v>
      </c>
      <c r="K106" s="15">
        <v>28</v>
      </c>
      <c r="L106" s="15">
        <v>15</v>
      </c>
      <c r="M106" s="15">
        <v>4</v>
      </c>
      <c r="N106" s="15" t="s">
        <v>58</v>
      </c>
      <c r="O106" s="15"/>
      <c r="P106" s="15">
        <v>307</v>
      </c>
      <c r="Q106" s="16" t="e">
        <f>P106/I106</f>
        <v>#DIV/0!</v>
      </c>
      <c r="R106" s="15">
        <v>17361</v>
      </c>
      <c r="S106" s="15">
        <v>1327</v>
      </c>
      <c r="T106" s="15">
        <v>337</v>
      </c>
      <c r="U106" s="15">
        <v>29</v>
      </c>
      <c r="V106" s="15">
        <v>2019</v>
      </c>
      <c r="W106" s="15">
        <v>113</v>
      </c>
      <c r="X106" s="15">
        <v>0</v>
      </c>
      <c r="Y106" s="15">
        <v>0</v>
      </c>
      <c r="Z106" s="15">
        <v>53</v>
      </c>
      <c r="AA106" s="15">
        <f>R106+T106+V106+X106</f>
        <v>19717</v>
      </c>
      <c r="AB106" s="17" t="e">
        <f>AA106/I106</f>
        <v>#DIV/0!</v>
      </c>
      <c r="AC106" s="18">
        <f>AA106/P106</f>
        <v>64.22475570032573</v>
      </c>
      <c r="AD106" s="15">
        <f>S106+U106+W106+Y106</f>
        <v>1469</v>
      </c>
      <c r="AE106" s="18" t="e">
        <f>AD106/I106*100</f>
        <v>#DIV/0!</v>
      </c>
      <c r="AF106" s="18">
        <f>AA106/AD106</f>
        <v>13.422055820285909</v>
      </c>
      <c r="AG106" s="18">
        <f>AF106/2</f>
        <v>6.7110279101429544</v>
      </c>
      <c r="AH106" s="15">
        <v>1462</v>
      </c>
      <c r="AI106" s="17" t="e">
        <f>AH106*100/I106</f>
        <v>#DIV/0!</v>
      </c>
      <c r="AJ106" s="15">
        <v>643</v>
      </c>
      <c r="AK106" s="17" t="e">
        <f>AJ106*100/I106</f>
        <v>#DIV/0!</v>
      </c>
      <c r="AL106" s="15"/>
      <c r="AM106" s="15">
        <v>44419</v>
      </c>
      <c r="AN106" s="17" t="e">
        <f>AM106/I106</f>
        <v>#DIV/0!</v>
      </c>
      <c r="AO106" s="17">
        <f>AM106/AA106</f>
        <v>2.252827509255972</v>
      </c>
      <c r="AP106" s="15">
        <v>0</v>
      </c>
      <c r="AQ106" s="15"/>
      <c r="AR106" s="15">
        <v>0</v>
      </c>
      <c r="AS106" s="15">
        <f>AP106+AQ106+AR106</f>
        <v>0</v>
      </c>
      <c r="AT106" s="15"/>
      <c r="AU106" s="15"/>
      <c r="AV106" s="15"/>
      <c r="AW106" s="15"/>
      <c r="AX106" s="20" t="e">
        <f>AW106/I106</f>
        <v>#DIV/0!</v>
      </c>
      <c r="AY106" s="15"/>
      <c r="AZ106" s="21" t="e">
        <f>AY106*2000/I106</f>
        <v>#DIV/0!</v>
      </c>
      <c r="BA106" s="15"/>
      <c r="BB106" s="22"/>
    </row>
    <row r="107" spans="1:54" x14ac:dyDescent="0.25">
      <c r="A107" s="14" t="s">
        <v>289</v>
      </c>
      <c r="B107" s="15">
        <v>5708</v>
      </c>
      <c r="C107" s="15">
        <v>44300</v>
      </c>
      <c r="D107" s="15">
        <v>44109</v>
      </c>
      <c r="E107" s="15">
        <v>244400404</v>
      </c>
      <c r="F107" s="15" t="s">
        <v>97</v>
      </c>
      <c r="G107" s="15" t="s">
        <v>74</v>
      </c>
      <c r="H107" s="15" t="s">
        <v>287</v>
      </c>
      <c r="I107" s="23">
        <v>0</v>
      </c>
      <c r="J107" s="15">
        <v>1</v>
      </c>
      <c r="K107" s="15">
        <v>32</v>
      </c>
      <c r="L107" s="15">
        <v>99</v>
      </c>
      <c r="M107" s="15">
        <v>22</v>
      </c>
      <c r="N107" s="15" t="s">
        <v>60</v>
      </c>
      <c r="O107" s="15"/>
      <c r="P107" s="15">
        <v>1615</v>
      </c>
      <c r="Q107" s="16" t="e">
        <f>P107/I107</f>
        <v>#DIV/0!</v>
      </c>
      <c r="R107" s="15">
        <v>41434</v>
      </c>
      <c r="S107" s="15">
        <v>3862</v>
      </c>
      <c r="T107" s="15">
        <v>10803</v>
      </c>
      <c r="U107" s="15">
        <v>393</v>
      </c>
      <c r="V107" s="15">
        <v>7030</v>
      </c>
      <c r="W107" s="15">
        <v>336</v>
      </c>
      <c r="X107" s="15">
        <v>44</v>
      </c>
      <c r="Y107" s="15">
        <v>12</v>
      </c>
      <c r="Z107" s="15">
        <v>131</v>
      </c>
      <c r="AA107" s="15">
        <f>R107+T107+V107+X107</f>
        <v>59311</v>
      </c>
      <c r="AB107" s="17" t="e">
        <f>AA107/I107</f>
        <v>#DIV/0!</v>
      </c>
      <c r="AC107" s="18">
        <f>AA107/P107</f>
        <v>36.725077399380808</v>
      </c>
      <c r="AD107" s="15">
        <f>S107+U107+W107+Y107</f>
        <v>4603</v>
      </c>
      <c r="AE107" s="18" t="e">
        <f>AD107/I107*100</f>
        <v>#DIV/0!</v>
      </c>
      <c r="AF107" s="18">
        <f>AA107/AD107</f>
        <v>12.885292200738649</v>
      </c>
      <c r="AG107" s="18">
        <f>AF107/2</f>
        <v>6.4426461003693243</v>
      </c>
      <c r="AH107" s="15">
        <v>8075</v>
      </c>
      <c r="AI107" s="17" t="e">
        <f>AH107*100/I107</f>
        <v>#DIV/0!</v>
      </c>
      <c r="AJ107" s="15">
        <v>3524</v>
      </c>
      <c r="AK107" s="17" t="e">
        <f>AJ107*100/I107</f>
        <v>#DIV/0!</v>
      </c>
      <c r="AL107" s="15">
        <v>78533</v>
      </c>
      <c r="AM107" s="15">
        <v>233812</v>
      </c>
      <c r="AN107" s="17" t="e">
        <f>AM107/I107</f>
        <v>#DIV/0!</v>
      </c>
      <c r="AO107" s="17">
        <f>AM107/AA107</f>
        <v>3.9421355229215491</v>
      </c>
      <c r="AP107" s="15">
        <v>0</v>
      </c>
      <c r="AQ107" s="15"/>
      <c r="AR107" s="15">
        <v>0</v>
      </c>
      <c r="AS107" s="15">
        <f>AP107+AQ107+AR107</f>
        <v>0</v>
      </c>
      <c r="AT107" s="15"/>
      <c r="AU107" s="15"/>
      <c r="AV107" s="15">
        <v>4643</v>
      </c>
      <c r="AW107" s="15">
        <v>75893</v>
      </c>
      <c r="AX107" s="20" t="e">
        <f>AW107/I107</f>
        <v>#DIV/0!</v>
      </c>
      <c r="AY107" s="15"/>
      <c r="AZ107" s="21" t="e">
        <f>AY107*2000/I107</f>
        <v>#DIV/0!</v>
      </c>
      <c r="BA107" s="15"/>
      <c r="BB107" s="22"/>
    </row>
    <row r="108" spans="1:54" x14ac:dyDescent="0.25">
      <c r="A108" s="14" t="s">
        <v>290</v>
      </c>
      <c r="B108" s="15">
        <v>5709</v>
      </c>
      <c r="C108" s="15">
        <v>44300</v>
      </c>
      <c r="D108" s="15">
        <v>44109</v>
      </c>
      <c r="E108" s="15">
        <v>244400404</v>
      </c>
      <c r="F108" s="15" t="s">
        <v>97</v>
      </c>
      <c r="G108" s="15" t="s">
        <v>74</v>
      </c>
      <c r="H108" s="15" t="s">
        <v>287</v>
      </c>
      <c r="I108" s="23">
        <v>0</v>
      </c>
      <c r="J108" s="15">
        <v>1</v>
      </c>
      <c r="K108" s="15">
        <v>28</v>
      </c>
      <c r="L108" s="15">
        <v>17</v>
      </c>
      <c r="M108" s="15">
        <v>4</v>
      </c>
      <c r="N108" s="15" t="s">
        <v>58</v>
      </c>
      <c r="O108" s="15"/>
      <c r="P108" s="15">
        <v>317</v>
      </c>
      <c r="Q108" s="16" t="e">
        <f>P108/I108</f>
        <v>#DIV/0!</v>
      </c>
      <c r="R108" s="15">
        <v>14437</v>
      </c>
      <c r="S108" s="15">
        <v>1173</v>
      </c>
      <c r="T108" s="15">
        <v>495</v>
      </c>
      <c r="U108" s="15">
        <v>32</v>
      </c>
      <c r="V108" s="15">
        <v>1932</v>
      </c>
      <c r="W108" s="15">
        <v>72</v>
      </c>
      <c r="X108" s="15">
        <v>0</v>
      </c>
      <c r="Y108" s="15">
        <v>0</v>
      </c>
      <c r="Z108" s="15">
        <v>59</v>
      </c>
      <c r="AA108" s="15">
        <f>R108+T108+V108+X108</f>
        <v>16864</v>
      </c>
      <c r="AB108" s="17" t="e">
        <f>AA108/I108</f>
        <v>#DIV/0!</v>
      </c>
      <c r="AC108" s="18">
        <f>AA108/P108</f>
        <v>53.198738170347006</v>
      </c>
      <c r="AD108" s="15">
        <f>S108+U108+W108+Y108</f>
        <v>1277</v>
      </c>
      <c r="AE108" s="18" t="e">
        <f>AD108/I108*100</f>
        <v>#DIV/0!</v>
      </c>
      <c r="AF108" s="18">
        <f>AA108/AD108</f>
        <v>13.205951448707909</v>
      </c>
      <c r="AG108" s="18">
        <f>AF108/2</f>
        <v>6.6029757243539544</v>
      </c>
      <c r="AH108" s="15">
        <v>1134</v>
      </c>
      <c r="AI108" s="17" t="e">
        <f>AH108*100/I108</f>
        <v>#DIV/0!</v>
      </c>
      <c r="AJ108" s="15">
        <v>469</v>
      </c>
      <c r="AK108" s="17" t="e">
        <f>AJ108*100/I108</f>
        <v>#DIV/0!</v>
      </c>
      <c r="AL108" s="15"/>
      <c r="AM108" s="15">
        <v>29567</v>
      </c>
      <c r="AN108" s="17" t="e">
        <f>AM108/I108</f>
        <v>#DIV/0!</v>
      </c>
      <c r="AO108" s="17">
        <f>AM108/AA108</f>
        <v>1.7532613851992409</v>
      </c>
      <c r="AP108" s="15">
        <v>0</v>
      </c>
      <c r="AQ108" s="15"/>
      <c r="AR108" s="15">
        <v>0</v>
      </c>
      <c r="AS108" s="15">
        <f>AP108+AQ108+AR108</f>
        <v>0</v>
      </c>
      <c r="AT108" s="15"/>
      <c r="AU108" s="15"/>
      <c r="AV108" s="15"/>
      <c r="AW108" s="15"/>
      <c r="AX108" s="20" t="e">
        <f>AW108/I108</f>
        <v>#DIV/0!</v>
      </c>
      <c r="AY108" s="15"/>
      <c r="AZ108" s="21" t="e">
        <f>AY108*2000/I108</f>
        <v>#DIV/0!</v>
      </c>
      <c r="BA108" s="15"/>
      <c r="BB108" s="22"/>
    </row>
    <row r="109" spans="1:54" x14ac:dyDescent="0.25">
      <c r="A109" s="14" t="s">
        <v>291</v>
      </c>
      <c r="B109" s="15">
        <v>1877</v>
      </c>
      <c r="C109" s="15">
        <v>44041</v>
      </c>
      <c r="D109" s="15">
        <v>44109</v>
      </c>
      <c r="E109" s="15">
        <v>244400404</v>
      </c>
      <c r="F109" s="15" t="s">
        <v>97</v>
      </c>
      <c r="G109" s="15" t="s">
        <v>74</v>
      </c>
      <c r="H109" s="15" t="s">
        <v>287</v>
      </c>
      <c r="I109" s="23">
        <v>314503</v>
      </c>
      <c r="J109" s="15">
        <v>1</v>
      </c>
      <c r="K109" s="15">
        <v>45</v>
      </c>
      <c r="L109" s="15">
        <v>303</v>
      </c>
      <c r="M109" s="15">
        <v>46</v>
      </c>
      <c r="N109" s="15" t="s">
        <v>60</v>
      </c>
      <c r="O109" s="15"/>
      <c r="P109" s="15">
        <v>5790</v>
      </c>
      <c r="Q109" s="16">
        <f>P109/I109</f>
        <v>1.8409999268687423E-2</v>
      </c>
      <c r="R109" s="15">
        <v>247044</v>
      </c>
      <c r="S109" s="15">
        <v>9718</v>
      </c>
      <c r="T109" s="15">
        <v>36524</v>
      </c>
      <c r="U109" s="15">
        <v>945</v>
      </c>
      <c r="V109" s="15">
        <v>16304</v>
      </c>
      <c r="W109" s="15">
        <v>1254</v>
      </c>
      <c r="X109" s="15">
        <v>43</v>
      </c>
      <c r="Y109" s="15">
        <v>9</v>
      </c>
      <c r="Z109" s="15">
        <v>412</v>
      </c>
      <c r="AA109" s="15">
        <f>R109+T109+V109+X109</f>
        <v>299915</v>
      </c>
      <c r="AB109" s="17">
        <f>AA109/I109</f>
        <v>0.95361570477865076</v>
      </c>
      <c r="AC109" s="18">
        <f>AA109/P109</f>
        <v>51.798791018998273</v>
      </c>
      <c r="AD109" s="15">
        <f>S109+U109+W109+Y109</f>
        <v>11926</v>
      </c>
      <c r="AE109" s="18">
        <f>AD109/I109*100</f>
        <v>3.7920147025624558</v>
      </c>
      <c r="AF109" s="18">
        <f>AA109/AD109</f>
        <v>25.14799597518028</v>
      </c>
      <c r="AG109" s="18">
        <f>AF109/2</f>
        <v>12.57399798759014</v>
      </c>
      <c r="AH109" s="15">
        <v>20079</v>
      </c>
      <c r="AI109" s="17">
        <f>AH109*100/I109</f>
        <v>6.3843588137474043</v>
      </c>
      <c r="AJ109" s="15">
        <v>8114</v>
      </c>
      <c r="AK109" s="17">
        <f>AJ109*100/I109</f>
        <v>2.5799435935428279</v>
      </c>
      <c r="AL109" s="15">
        <v>146457</v>
      </c>
      <c r="AM109" s="15">
        <v>388617</v>
      </c>
      <c r="AN109" s="17">
        <f>AM109/I109</f>
        <v>1.2356543498790156</v>
      </c>
      <c r="AO109" s="17">
        <f>AM109/AA109</f>
        <v>1.2957571311871696</v>
      </c>
      <c r="AP109" s="15">
        <v>0</v>
      </c>
      <c r="AQ109" s="15"/>
      <c r="AR109" s="15">
        <v>0</v>
      </c>
      <c r="AS109" s="15">
        <f>AP109+AQ109+AR109</f>
        <v>0</v>
      </c>
      <c r="AT109" s="15"/>
      <c r="AU109" s="15"/>
      <c r="AV109" s="15"/>
      <c r="AW109" s="15">
        <v>154699</v>
      </c>
      <c r="AX109" s="20">
        <f>AW109/I109</f>
        <v>0.49188402018422717</v>
      </c>
      <c r="AY109" s="15">
        <v>155.57</v>
      </c>
      <c r="AZ109" s="21">
        <f>AY109*2000/I109</f>
        <v>0.98930693824860172</v>
      </c>
      <c r="BA109" s="15">
        <v>0</v>
      </c>
      <c r="BB109" s="22"/>
    </row>
    <row r="110" spans="1:54" x14ac:dyDescent="0.25">
      <c r="A110" s="14" t="s">
        <v>292</v>
      </c>
      <c r="B110" s="15">
        <v>13115</v>
      </c>
      <c r="C110" s="15">
        <v>44100</v>
      </c>
      <c r="D110" s="15">
        <v>44109</v>
      </c>
      <c r="E110" s="15">
        <v>244400404</v>
      </c>
      <c r="F110" s="15" t="s">
        <v>97</v>
      </c>
      <c r="G110" s="15" t="s">
        <v>74</v>
      </c>
      <c r="H110" s="15" t="s">
        <v>287</v>
      </c>
      <c r="I110" s="23">
        <v>0</v>
      </c>
      <c r="J110" s="15">
        <v>1</v>
      </c>
      <c r="K110" s="15">
        <v>32</v>
      </c>
      <c r="L110" s="15">
        <v>80</v>
      </c>
      <c r="M110" s="15">
        <v>31</v>
      </c>
      <c r="N110" s="15" t="s">
        <v>60</v>
      </c>
      <c r="O110" s="15"/>
      <c r="P110" s="15">
        <v>1054</v>
      </c>
      <c r="Q110" s="16" t="e">
        <f>P110/I110</f>
        <v>#DIV/0!</v>
      </c>
      <c r="R110" s="15">
        <v>41811</v>
      </c>
      <c r="S110" s="15">
        <v>3729</v>
      </c>
      <c r="T110" s="15">
        <v>547</v>
      </c>
      <c r="U110" s="15">
        <v>37</v>
      </c>
      <c r="V110" s="15">
        <v>7048</v>
      </c>
      <c r="W110" s="15">
        <v>461</v>
      </c>
      <c r="X110" s="15">
        <v>69</v>
      </c>
      <c r="Y110" s="15">
        <v>39</v>
      </c>
      <c r="Z110" s="15">
        <v>148</v>
      </c>
      <c r="AA110" s="15">
        <f>R110+T110+V110+X110</f>
        <v>49475</v>
      </c>
      <c r="AB110" s="17" t="e">
        <f>AA110/I110</f>
        <v>#DIV/0!</v>
      </c>
      <c r="AC110" s="18">
        <f>AA110/P110</f>
        <v>46.940227703984817</v>
      </c>
      <c r="AD110" s="15">
        <f>S110+U110+W110+Y110</f>
        <v>4266</v>
      </c>
      <c r="AE110" s="18" t="e">
        <f>AD110/I110*100</f>
        <v>#DIV/0!</v>
      </c>
      <c r="AF110" s="18">
        <f>AA110/AD110</f>
        <v>11.597515236755743</v>
      </c>
      <c r="AG110" s="18">
        <f>AF110/2</f>
        <v>5.7987576183778717</v>
      </c>
      <c r="AH110" s="15">
        <v>6186</v>
      </c>
      <c r="AI110" s="17" t="e">
        <f>AH110*100/I110</f>
        <v>#DIV/0!</v>
      </c>
      <c r="AJ110" s="15">
        <v>2563</v>
      </c>
      <c r="AK110" s="17" t="e">
        <f>AJ110*100/I110</f>
        <v>#DIV/0!</v>
      </c>
      <c r="AL110" s="15">
        <v>54609</v>
      </c>
      <c r="AM110" s="15">
        <v>188581</v>
      </c>
      <c r="AN110" s="17" t="e">
        <f>AM110/I110</f>
        <v>#DIV/0!</v>
      </c>
      <c r="AO110" s="17">
        <f>AM110/AA110</f>
        <v>3.811642243557352</v>
      </c>
      <c r="AP110" s="15">
        <v>0</v>
      </c>
      <c r="AQ110" s="15"/>
      <c r="AR110" s="15">
        <v>0</v>
      </c>
      <c r="AS110" s="15">
        <f>AP110+AQ110+AR110</f>
        <v>0</v>
      </c>
      <c r="AT110" s="15"/>
      <c r="AU110" s="15"/>
      <c r="AV110" s="15">
        <v>5580</v>
      </c>
      <c r="AW110" s="15">
        <v>88287</v>
      </c>
      <c r="AX110" s="20" t="e">
        <f>AW110/I110</f>
        <v>#DIV/0!</v>
      </c>
      <c r="AY110" s="15"/>
      <c r="AZ110" s="21" t="e">
        <f>AY110*2000/I110</f>
        <v>#DIV/0!</v>
      </c>
      <c r="BA110" s="15"/>
      <c r="BB110" s="22"/>
    </row>
    <row r="111" spans="1:54" x14ac:dyDescent="0.25">
      <c r="A111" s="14" t="s">
        <v>293</v>
      </c>
      <c r="B111" s="15">
        <v>5707</v>
      </c>
      <c r="C111" s="15">
        <v>44300</v>
      </c>
      <c r="D111" s="15">
        <v>44109</v>
      </c>
      <c r="E111" s="15">
        <v>244400404</v>
      </c>
      <c r="F111" s="15" t="s">
        <v>97</v>
      </c>
      <c r="G111" s="15" t="s">
        <v>74</v>
      </c>
      <c r="H111" s="15" t="s">
        <v>287</v>
      </c>
      <c r="I111" s="23">
        <v>0</v>
      </c>
      <c r="J111" s="15">
        <v>1</v>
      </c>
      <c r="K111" s="15">
        <v>32</v>
      </c>
      <c r="L111" s="15">
        <v>48</v>
      </c>
      <c r="M111" s="15">
        <v>20</v>
      </c>
      <c r="N111" s="15" t="s">
        <v>60</v>
      </c>
      <c r="O111" s="15"/>
      <c r="P111" s="15">
        <v>969</v>
      </c>
      <c r="Q111" s="16" t="e">
        <f>P111/I111</f>
        <v>#DIV/0!</v>
      </c>
      <c r="R111" s="15">
        <v>33962</v>
      </c>
      <c r="S111" s="15">
        <v>3717</v>
      </c>
      <c r="T111" s="15">
        <v>10817</v>
      </c>
      <c r="U111" s="15">
        <v>425</v>
      </c>
      <c r="V111" s="15">
        <v>6603</v>
      </c>
      <c r="W111" s="15">
        <v>296</v>
      </c>
      <c r="X111" s="15">
        <v>33</v>
      </c>
      <c r="Y111" s="15">
        <v>13</v>
      </c>
      <c r="Z111" s="15">
        <v>136</v>
      </c>
      <c r="AA111" s="15">
        <f>R111+T111+V111+X111</f>
        <v>51415</v>
      </c>
      <c r="AB111" s="17" t="e">
        <f>AA111/I111</f>
        <v>#DIV/0!</v>
      </c>
      <c r="AC111" s="18">
        <f>AA111/P111</f>
        <v>53.059855521155832</v>
      </c>
      <c r="AD111" s="15">
        <f>S111+U111+W111+Y111</f>
        <v>4451</v>
      </c>
      <c r="AE111" s="18" t="e">
        <f>AD111/I111*100</f>
        <v>#DIV/0!</v>
      </c>
      <c r="AF111" s="18">
        <f>AA111/AD111</f>
        <v>11.551336778252079</v>
      </c>
      <c r="AG111" s="18">
        <f>AF111/2</f>
        <v>5.7756683891260394</v>
      </c>
      <c r="AH111" s="15">
        <v>3703</v>
      </c>
      <c r="AI111" s="17" t="e">
        <f>AH111*100/I111</f>
        <v>#DIV/0!</v>
      </c>
      <c r="AJ111" s="15">
        <v>1361</v>
      </c>
      <c r="AK111" s="17" t="e">
        <f>AJ111*100/I111</f>
        <v>#DIV/0!</v>
      </c>
      <c r="AL111" s="15"/>
      <c r="AM111" s="15">
        <v>116372</v>
      </c>
      <c r="AN111" s="17" t="e">
        <f>AM111/I111</f>
        <v>#DIV/0!</v>
      </c>
      <c r="AO111" s="17">
        <f>AM111/AA111</f>
        <v>2.2633861713507732</v>
      </c>
      <c r="AP111" s="15">
        <v>0</v>
      </c>
      <c r="AQ111" s="15"/>
      <c r="AR111" s="15">
        <v>0</v>
      </c>
      <c r="AS111" s="15">
        <f>AP111+AQ111+AR111</f>
        <v>0</v>
      </c>
      <c r="AT111" s="15"/>
      <c r="AU111" s="15"/>
      <c r="AV111" s="15">
        <v>3329</v>
      </c>
      <c r="AW111" s="15">
        <v>61275</v>
      </c>
      <c r="AX111" s="20" t="e">
        <f>AW111/I111</f>
        <v>#DIV/0!</v>
      </c>
      <c r="AY111" s="15"/>
      <c r="AZ111" s="21" t="e">
        <f>AY111*2000/I111</f>
        <v>#DIV/0!</v>
      </c>
      <c r="BA111" s="15"/>
      <c r="BB111" s="22"/>
    </row>
    <row r="112" spans="1:54" x14ac:dyDescent="0.25">
      <c r="A112" s="14" t="s">
        <v>294</v>
      </c>
      <c r="B112" s="15">
        <v>5706</v>
      </c>
      <c r="C112" s="15">
        <v>44000</v>
      </c>
      <c r="D112" s="15">
        <v>44109</v>
      </c>
      <c r="E112" s="15">
        <v>244400404</v>
      </c>
      <c r="F112" s="15" t="s">
        <v>97</v>
      </c>
      <c r="G112" s="15" t="s">
        <v>74</v>
      </c>
      <c r="H112" s="15" t="s">
        <v>287</v>
      </c>
      <c r="I112" s="23">
        <v>0</v>
      </c>
      <c r="J112" s="15">
        <v>1</v>
      </c>
      <c r="K112" s="15">
        <v>28</v>
      </c>
      <c r="L112" s="15">
        <v>43</v>
      </c>
      <c r="M112" s="15">
        <v>9</v>
      </c>
      <c r="N112" s="15" t="s">
        <v>60</v>
      </c>
      <c r="O112" s="15"/>
      <c r="P112" s="15">
        <v>589</v>
      </c>
      <c r="Q112" s="16" t="e">
        <f>P112/I112</f>
        <v>#DIV/0!</v>
      </c>
      <c r="R112" s="15">
        <v>17924</v>
      </c>
      <c r="S112" s="15">
        <v>1470</v>
      </c>
      <c r="T112" s="15">
        <v>643</v>
      </c>
      <c r="U112" s="15">
        <v>29</v>
      </c>
      <c r="V112" s="15">
        <v>2141</v>
      </c>
      <c r="W112" s="15">
        <v>125</v>
      </c>
      <c r="X112" s="15">
        <v>0</v>
      </c>
      <c r="Y112" s="15">
        <v>0</v>
      </c>
      <c r="Z112" s="15">
        <v>54</v>
      </c>
      <c r="AA112" s="15">
        <f>R112+T112+V112+X112</f>
        <v>20708</v>
      </c>
      <c r="AB112" s="17" t="e">
        <f>AA112/I112</f>
        <v>#DIV/0!</v>
      </c>
      <c r="AC112" s="18">
        <f>AA112/P112</f>
        <v>35.157894736842103</v>
      </c>
      <c r="AD112" s="15">
        <f>S112+U112+W112+Y112</f>
        <v>1624</v>
      </c>
      <c r="AE112" s="18" t="e">
        <f>AD112/I112*100</f>
        <v>#DIV/0!</v>
      </c>
      <c r="AF112" s="18">
        <f>AA112/AD112</f>
        <v>12.751231527093596</v>
      </c>
      <c r="AG112" s="18">
        <f>AF112/2</f>
        <v>6.375615763546798</v>
      </c>
      <c r="AH112" s="15">
        <v>2514</v>
      </c>
      <c r="AI112" s="17" t="e">
        <f>AH112*100/I112</f>
        <v>#DIV/0!</v>
      </c>
      <c r="AJ112" s="15">
        <v>1029</v>
      </c>
      <c r="AK112" s="17" t="e">
        <f>AJ112*100/I112</f>
        <v>#DIV/0!</v>
      </c>
      <c r="AL112" s="15"/>
      <c r="AM112" s="15">
        <v>59657</v>
      </c>
      <c r="AN112" s="17" t="e">
        <f>AM112/I112</f>
        <v>#DIV/0!</v>
      </c>
      <c r="AO112" s="17">
        <f>AM112/AA112</f>
        <v>2.8808672976627392</v>
      </c>
      <c r="AP112" s="15">
        <v>0</v>
      </c>
      <c r="AQ112" s="15"/>
      <c r="AR112" s="15">
        <v>0</v>
      </c>
      <c r="AS112" s="15">
        <f>AP112+AQ112+AR112</f>
        <v>0</v>
      </c>
      <c r="AT112" s="15"/>
      <c r="AU112" s="15"/>
      <c r="AV112" s="15"/>
      <c r="AW112" s="15"/>
      <c r="AX112" s="20" t="e">
        <f>AW112/I112</f>
        <v>#DIV/0!</v>
      </c>
      <c r="AY112" s="15"/>
      <c r="AZ112" s="21" t="e">
        <f>AY112*2000/I112</f>
        <v>#DIV/0!</v>
      </c>
      <c r="BA112" s="15"/>
      <c r="BB112" s="22"/>
    </row>
    <row r="113" spans="1:54" x14ac:dyDescent="0.25">
      <c r="A113" s="14" t="s">
        <v>295</v>
      </c>
      <c r="B113" s="15">
        <v>19688</v>
      </c>
      <c r="C113" s="15">
        <v>44000</v>
      </c>
      <c r="D113" s="15">
        <v>44109</v>
      </c>
      <c r="E113" s="15">
        <v>244400404</v>
      </c>
      <c r="F113" s="15" t="s">
        <v>97</v>
      </c>
      <c r="G113" s="15" t="s">
        <v>74</v>
      </c>
      <c r="H113" s="15" t="s">
        <v>287</v>
      </c>
      <c r="I113" s="23">
        <v>0</v>
      </c>
      <c r="J113" s="15">
        <v>1</v>
      </c>
      <c r="K113" s="15">
        <v>30</v>
      </c>
      <c r="L113" s="15">
        <v>16</v>
      </c>
      <c r="M113" s="15">
        <v>1</v>
      </c>
      <c r="N113" s="15" t="s">
        <v>60</v>
      </c>
      <c r="O113" s="15"/>
      <c r="P113" s="15">
        <v>1714</v>
      </c>
      <c r="Q113" s="16" t="e">
        <f>P113/I113</f>
        <v>#DIV/0!</v>
      </c>
      <c r="R113" s="15"/>
      <c r="S113" s="15"/>
      <c r="T113" s="15"/>
      <c r="U113" s="15"/>
      <c r="V113" s="15"/>
      <c r="W113" s="15"/>
      <c r="X113" s="15"/>
      <c r="Y113" s="15"/>
      <c r="Z113" s="15"/>
      <c r="AA113" s="15">
        <f>R113+T113+V113+X113</f>
        <v>0</v>
      </c>
      <c r="AB113" s="17" t="e">
        <f>AA113/I113</f>
        <v>#DIV/0!</v>
      </c>
      <c r="AC113" s="18">
        <f>AA113/P113</f>
        <v>0</v>
      </c>
      <c r="AD113" s="15">
        <f>S113+U113+W113+Y113</f>
        <v>0</v>
      </c>
      <c r="AE113" s="18" t="e">
        <f>AD113/I113*100</f>
        <v>#DIV/0!</v>
      </c>
      <c r="AF113" s="18" t="e">
        <f>AA113/AD113</f>
        <v>#DIV/0!</v>
      </c>
      <c r="AG113" s="18" t="e">
        <f>AF113/2</f>
        <v>#DIV/0!</v>
      </c>
      <c r="AH113" s="15">
        <v>0</v>
      </c>
      <c r="AI113" s="17" t="e">
        <f>AH113*100/I113</f>
        <v>#DIV/0!</v>
      </c>
      <c r="AJ113" s="15">
        <v>0</v>
      </c>
      <c r="AK113" s="17" t="e">
        <f>AJ113*100/I113</f>
        <v>#DIV/0!</v>
      </c>
      <c r="AL113" s="15">
        <v>1117</v>
      </c>
      <c r="AM113" s="15">
        <v>0</v>
      </c>
      <c r="AN113" s="17" t="e">
        <f>AM113/I113</f>
        <v>#DIV/0!</v>
      </c>
      <c r="AO113" s="17" t="e">
        <f>AM113/AA113</f>
        <v>#DIV/0!</v>
      </c>
      <c r="AP113" s="15">
        <v>0</v>
      </c>
      <c r="AQ113" s="15"/>
      <c r="AR113" s="15">
        <v>0</v>
      </c>
      <c r="AS113" s="15">
        <f>AP113+AQ113+AR113</f>
        <v>0</v>
      </c>
      <c r="AT113" s="15"/>
      <c r="AU113" s="15"/>
      <c r="AV113" s="15">
        <v>3911</v>
      </c>
      <c r="AW113" s="15">
        <v>56249</v>
      </c>
      <c r="AX113" s="20" t="e">
        <f>AW113/I113</f>
        <v>#DIV/0!</v>
      </c>
      <c r="AY113" s="15"/>
      <c r="AZ113" s="21" t="e">
        <f>AY113*2000/I113</f>
        <v>#DIV/0!</v>
      </c>
      <c r="BA113" s="15"/>
      <c r="BB113" s="22"/>
    </row>
    <row r="114" spans="1:54" x14ac:dyDescent="0.25">
      <c r="A114" s="14" t="s">
        <v>296</v>
      </c>
      <c r="B114" s="15">
        <v>4468</v>
      </c>
      <c r="C114" s="15">
        <v>44390</v>
      </c>
      <c r="D114" s="15">
        <v>44110</v>
      </c>
      <c r="E114" s="15">
        <v>244400503</v>
      </c>
      <c r="F114" s="15" t="s">
        <v>55</v>
      </c>
      <c r="G114" s="15" t="s">
        <v>115</v>
      </c>
      <c r="H114" s="15" t="s">
        <v>297</v>
      </c>
      <c r="I114" s="15">
        <v>8949</v>
      </c>
      <c r="J114" s="15">
        <v>1</v>
      </c>
      <c r="K114" s="15">
        <v>24</v>
      </c>
      <c r="L114" s="15">
        <v>92</v>
      </c>
      <c r="M114" s="15">
        <v>9</v>
      </c>
      <c r="N114" s="15" t="s">
        <v>60</v>
      </c>
      <c r="O114" s="15" t="s">
        <v>298</v>
      </c>
      <c r="P114" s="15">
        <v>767</v>
      </c>
      <c r="Q114" s="16">
        <f>P114/I114</f>
        <v>8.5707900324058547E-2</v>
      </c>
      <c r="R114" s="15">
        <v>20614</v>
      </c>
      <c r="S114" s="15">
        <v>815</v>
      </c>
      <c r="T114" s="15">
        <v>8190</v>
      </c>
      <c r="U114" s="15">
        <v>2310</v>
      </c>
      <c r="V114" s="15">
        <v>983</v>
      </c>
      <c r="W114" s="15">
        <v>62</v>
      </c>
      <c r="X114" s="15">
        <v>12</v>
      </c>
      <c r="Y114" s="15">
        <v>12</v>
      </c>
      <c r="Z114" s="15">
        <v>2922</v>
      </c>
      <c r="AA114" s="15">
        <f>R114+T114+V114+X114</f>
        <v>29799</v>
      </c>
      <c r="AB114" s="17">
        <f>AA114/I114</f>
        <v>3.3298692591350987</v>
      </c>
      <c r="AC114" s="18">
        <f>AA114/P114</f>
        <v>38.851368970013041</v>
      </c>
      <c r="AD114" s="15">
        <f>S114+U114+W114+Y114</f>
        <v>3199</v>
      </c>
      <c r="AE114" s="18">
        <f>AD114/I114*100</f>
        <v>35.747010839199909</v>
      </c>
      <c r="AF114" s="18">
        <f>AA114/AD114</f>
        <v>9.3150984682713354</v>
      </c>
      <c r="AG114" s="18">
        <f>AF114/2</f>
        <v>4.6575492341356677</v>
      </c>
      <c r="AH114" s="15">
        <v>3731</v>
      </c>
      <c r="AI114" s="17">
        <f>AH114*100/I114</f>
        <v>41.691809140686111</v>
      </c>
      <c r="AJ114" s="15">
        <v>2192</v>
      </c>
      <c r="AK114" s="17">
        <f>AJ114*100/I114</f>
        <v>24.494356911386745</v>
      </c>
      <c r="AL114" s="15">
        <v>9794</v>
      </c>
      <c r="AM114" s="15">
        <v>44955</v>
      </c>
      <c r="AN114" s="17">
        <f>AM114/I114</f>
        <v>5.0234663090848137</v>
      </c>
      <c r="AO114" s="17">
        <f>AM114/AA114</f>
        <v>1.5086076713983692</v>
      </c>
      <c r="AP114" s="15">
        <v>1090</v>
      </c>
      <c r="AQ114" s="15"/>
      <c r="AR114" s="15">
        <v>618</v>
      </c>
      <c r="AS114" s="15">
        <f>AP114+AQ114+AR114</f>
        <v>1708</v>
      </c>
      <c r="AT114" s="15" t="s">
        <v>58</v>
      </c>
      <c r="AU114" s="15"/>
      <c r="AV114" s="15">
        <v>4101</v>
      </c>
      <c r="AW114" s="15">
        <v>14758</v>
      </c>
      <c r="AX114" s="20">
        <f>AW114/I114</f>
        <v>1.6491228070175439</v>
      </c>
      <c r="AY114" s="15">
        <v>5.57</v>
      </c>
      <c r="AZ114" s="21">
        <f>AY114*2000/I114</f>
        <v>1.2448318247848922</v>
      </c>
      <c r="BA114" s="15">
        <v>0</v>
      </c>
      <c r="BB114" s="22"/>
    </row>
    <row r="115" spans="1:54" x14ac:dyDescent="0.25">
      <c r="A115" s="14" t="s">
        <v>299</v>
      </c>
      <c r="B115" s="15">
        <v>13631</v>
      </c>
      <c r="C115" s="15">
        <v>44130</v>
      </c>
      <c r="D115" s="15">
        <v>44111</v>
      </c>
      <c r="E115" s="15">
        <v>244400503</v>
      </c>
      <c r="F115" s="15" t="s">
        <v>55</v>
      </c>
      <c r="G115" s="15" t="s">
        <v>115</v>
      </c>
      <c r="H115" s="15"/>
      <c r="I115" s="15">
        <v>2208</v>
      </c>
      <c r="J115" s="15">
        <v>1</v>
      </c>
      <c r="K115" s="15">
        <v>6.5</v>
      </c>
      <c r="L115" s="15">
        <v>0</v>
      </c>
      <c r="M115" s="15">
        <v>0</v>
      </c>
      <c r="N115" s="15" t="s">
        <v>58</v>
      </c>
      <c r="O115" s="15" t="s">
        <v>300</v>
      </c>
      <c r="P115" s="15">
        <v>48</v>
      </c>
      <c r="Q115" s="16">
        <f>P115/I115</f>
        <v>2.1739130434782608E-2</v>
      </c>
      <c r="R115" s="15">
        <v>2897</v>
      </c>
      <c r="S115" s="15">
        <v>148</v>
      </c>
      <c r="T115" s="15">
        <v>0</v>
      </c>
      <c r="U115" s="15">
        <v>0</v>
      </c>
      <c r="V115" s="15">
        <v>0</v>
      </c>
      <c r="W115" s="15">
        <v>0</v>
      </c>
      <c r="X115" s="15">
        <v>0</v>
      </c>
      <c r="Y115" s="15">
        <v>0</v>
      </c>
      <c r="Z115" s="15">
        <v>2</v>
      </c>
      <c r="AA115" s="15">
        <f>R115+T115+V115+X115</f>
        <v>2897</v>
      </c>
      <c r="AB115" s="17">
        <f>AA115/I115</f>
        <v>1.3120471014492754</v>
      </c>
      <c r="AC115" s="18">
        <f>AA115/P115</f>
        <v>60.354166666666664</v>
      </c>
      <c r="AD115" s="15">
        <f>S115+U115+W115+Y115</f>
        <v>148</v>
      </c>
      <c r="AE115" s="18">
        <f>AD115/I115*100</f>
        <v>6.7028985507246386</v>
      </c>
      <c r="AF115" s="18">
        <f>AA115/AD115</f>
        <v>19.574324324324323</v>
      </c>
      <c r="AG115" s="18">
        <f>AF115/2</f>
        <v>9.7871621621621614</v>
      </c>
      <c r="AH115" s="15"/>
      <c r="AI115" s="17">
        <f>AH115*100/I115</f>
        <v>0</v>
      </c>
      <c r="AJ115" s="15">
        <v>267</v>
      </c>
      <c r="AK115" s="17">
        <f>AJ115*100/I115</f>
        <v>12.092391304347826</v>
      </c>
      <c r="AL115" s="15"/>
      <c r="AM115" s="15">
        <v>2581</v>
      </c>
      <c r="AN115" s="17">
        <f>AM115/I115</f>
        <v>1.1689311594202898</v>
      </c>
      <c r="AO115" s="17">
        <f>AM115/AA115</f>
        <v>0.89092164307904731</v>
      </c>
      <c r="AP115" s="15">
        <v>510</v>
      </c>
      <c r="AQ115" s="15">
        <v>2</v>
      </c>
      <c r="AR115" s="15">
        <v>0</v>
      </c>
      <c r="AS115" s="15">
        <f>AP115+AQ115+AR115</f>
        <v>512</v>
      </c>
      <c r="AT115" s="15" t="s">
        <v>58</v>
      </c>
      <c r="AU115" s="15"/>
      <c r="AV115" s="15">
        <v>0</v>
      </c>
      <c r="AW115" s="15">
        <v>1216</v>
      </c>
      <c r="AX115" s="20">
        <f>AW115/I115</f>
        <v>0.55072463768115942</v>
      </c>
      <c r="AY115" s="15">
        <v>0.4</v>
      </c>
      <c r="AZ115" s="21">
        <f>AY115*2000/I115</f>
        <v>0.36231884057971014</v>
      </c>
      <c r="BA115" s="15">
        <v>12</v>
      </c>
      <c r="BB115" s="22" t="s">
        <v>60</v>
      </c>
    </row>
    <row r="116" spans="1:54" x14ac:dyDescent="0.25">
      <c r="A116" s="14" t="s">
        <v>301</v>
      </c>
      <c r="B116" s="15">
        <v>13319</v>
      </c>
      <c r="C116" s="15">
        <v>44110</v>
      </c>
      <c r="D116" s="15">
        <v>44112</v>
      </c>
      <c r="E116" s="15">
        <v>200072726</v>
      </c>
      <c r="F116" s="15" t="s">
        <v>55</v>
      </c>
      <c r="G116" s="15" t="s">
        <v>118</v>
      </c>
      <c r="H116" s="15" t="s">
        <v>152</v>
      </c>
      <c r="I116" s="15">
        <v>603</v>
      </c>
      <c r="J116" s="15">
        <v>1</v>
      </c>
      <c r="K116" s="15"/>
      <c r="L116" s="15"/>
      <c r="M116" s="15"/>
      <c r="N116" s="15"/>
      <c r="O116" s="15" t="s">
        <v>119</v>
      </c>
      <c r="P116" s="15"/>
      <c r="Q116" s="16">
        <f>P116/I116</f>
        <v>0</v>
      </c>
      <c r="R116" s="15"/>
      <c r="S116" s="15"/>
      <c r="T116" s="15"/>
      <c r="U116" s="15"/>
      <c r="V116" s="15"/>
      <c r="W116" s="15"/>
      <c r="X116" s="15"/>
      <c r="Y116" s="15"/>
      <c r="Z116" s="15"/>
      <c r="AA116" s="15">
        <f>R116+T116+V116+X116</f>
        <v>0</v>
      </c>
      <c r="AB116" s="17">
        <f>AA116/I116</f>
        <v>0</v>
      </c>
      <c r="AC116" s="18" t="e">
        <f>AA116/P116</f>
        <v>#DIV/0!</v>
      </c>
      <c r="AD116" s="15">
        <f>S116+U116+W116+Y116</f>
        <v>0</v>
      </c>
      <c r="AE116" s="18">
        <f>AD116/I116*100</f>
        <v>0</v>
      </c>
      <c r="AF116" s="18" t="e">
        <f>AA116/AD116</f>
        <v>#DIV/0!</v>
      </c>
      <c r="AG116" s="18" t="e">
        <f>AF116/2</f>
        <v>#DIV/0!</v>
      </c>
      <c r="AH116" s="15"/>
      <c r="AI116" s="17">
        <f>AH116*100/I116</f>
        <v>0</v>
      </c>
      <c r="AJ116" s="15"/>
      <c r="AK116" s="17">
        <f>AJ116*100/I116</f>
        <v>0</v>
      </c>
      <c r="AL116" s="15"/>
      <c r="AM116" s="15"/>
      <c r="AN116" s="17">
        <f>AM116/I116</f>
        <v>0</v>
      </c>
      <c r="AO116" s="17" t="e">
        <f>AM116/AA116</f>
        <v>#DIV/0!</v>
      </c>
      <c r="AP116" s="15"/>
      <c r="AQ116" s="15"/>
      <c r="AR116" s="15"/>
      <c r="AS116" s="15">
        <f>AP116+AQ116+AR116</f>
        <v>0</v>
      </c>
      <c r="AT116" s="15" t="s">
        <v>58</v>
      </c>
      <c r="AU116" s="15"/>
      <c r="AV116" s="15"/>
      <c r="AW116" s="15"/>
      <c r="AX116" s="20">
        <f>AW116/I116</f>
        <v>0</v>
      </c>
      <c r="AY116" s="15"/>
      <c r="AZ116" s="21">
        <f>AY116*2000/I116</f>
        <v>0</v>
      </c>
      <c r="BA116" s="15"/>
      <c r="BB116" s="22" t="s">
        <v>60</v>
      </c>
    </row>
    <row r="117" spans="1:54" x14ac:dyDescent="0.25">
      <c r="A117" s="14" t="s">
        <v>302</v>
      </c>
      <c r="B117" s="15">
        <v>17560</v>
      </c>
      <c r="C117" s="15">
        <v>44170</v>
      </c>
      <c r="D117" s="15">
        <v>44113</v>
      </c>
      <c r="E117" s="15">
        <v>244400537</v>
      </c>
      <c r="F117" s="15" t="s">
        <v>55</v>
      </c>
      <c r="G117" s="15" t="s">
        <v>56</v>
      </c>
      <c r="H117" s="15" t="s">
        <v>57</v>
      </c>
      <c r="I117" s="15">
        <v>4195</v>
      </c>
      <c r="J117" s="15">
        <v>1</v>
      </c>
      <c r="K117" s="15">
        <v>16</v>
      </c>
      <c r="L117" s="15">
        <v>30</v>
      </c>
      <c r="M117" s="15">
        <v>3</v>
      </c>
      <c r="N117" s="15" t="s">
        <v>60</v>
      </c>
      <c r="O117" s="15" t="s">
        <v>59</v>
      </c>
      <c r="P117" s="15">
        <v>336</v>
      </c>
      <c r="Q117" s="16">
        <f>P117/I117</f>
        <v>8.0095351609058396E-2</v>
      </c>
      <c r="R117" s="15">
        <v>10837</v>
      </c>
      <c r="S117" s="15">
        <v>903</v>
      </c>
      <c r="T117" s="15">
        <v>427</v>
      </c>
      <c r="U117" s="15">
        <v>38</v>
      </c>
      <c r="V117" s="15">
        <v>680</v>
      </c>
      <c r="W117" s="15">
        <v>96</v>
      </c>
      <c r="X117" s="15">
        <v>0</v>
      </c>
      <c r="Y117" s="15">
        <v>0</v>
      </c>
      <c r="Z117" s="15">
        <v>25</v>
      </c>
      <c r="AA117" s="15">
        <f>R117+T117+V117+X117</f>
        <v>11944</v>
      </c>
      <c r="AB117" s="17">
        <f>AA117/I117</f>
        <v>2.8471990464839094</v>
      </c>
      <c r="AC117" s="18">
        <f>AA117/P117</f>
        <v>35.547619047619051</v>
      </c>
      <c r="AD117" s="15">
        <f>S117+U117+W117+Y117</f>
        <v>1037</v>
      </c>
      <c r="AE117" s="18">
        <f>AD117/I117*100</f>
        <v>24.719904648390941</v>
      </c>
      <c r="AF117" s="18">
        <f>AA117/AD117</f>
        <v>11.517839922854387</v>
      </c>
      <c r="AG117" s="18">
        <f>AF117/2</f>
        <v>5.7589199614271935</v>
      </c>
      <c r="AH117" s="15"/>
      <c r="AI117" s="17">
        <f>AH117*100/I117</f>
        <v>0</v>
      </c>
      <c r="AJ117" s="15">
        <v>817</v>
      </c>
      <c r="AK117" s="17">
        <f>AJ117*100/I117</f>
        <v>19.475566150178786</v>
      </c>
      <c r="AL117" s="15"/>
      <c r="AM117" s="15">
        <v>21936</v>
      </c>
      <c r="AN117" s="17">
        <f>AM117/I117</f>
        <v>5.2290822407628132</v>
      </c>
      <c r="AO117" s="17">
        <f>AM117/AA117</f>
        <v>1.8365706630944407</v>
      </c>
      <c r="AP117" s="15">
        <v>2200</v>
      </c>
      <c r="AQ117" s="15">
        <v>24</v>
      </c>
      <c r="AR117" s="15">
        <v>441</v>
      </c>
      <c r="AS117" s="15">
        <f>AP117+AQ117+AR117</f>
        <v>2665</v>
      </c>
      <c r="AT117" s="15" t="s">
        <v>60</v>
      </c>
      <c r="AU117" s="15" t="s">
        <v>61</v>
      </c>
      <c r="AV117" s="19">
        <v>851</v>
      </c>
      <c r="AW117" s="19">
        <v>9390</v>
      </c>
      <c r="AX117" s="20">
        <f>AW117/I117</f>
        <v>2.238379022646007</v>
      </c>
      <c r="AY117" s="19">
        <v>1.45</v>
      </c>
      <c r="AZ117" s="21">
        <f>AY117*2000/I117</f>
        <v>0.69129916567342076</v>
      </c>
      <c r="BA117" s="15">
        <v>10</v>
      </c>
      <c r="BB117" s="22" t="s">
        <v>58</v>
      </c>
    </row>
    <row r="118" spans="1:54" x14ac:dyDescent="0.25">
      <c r="A118" s="14" t="s">
        <v>303</v>
      </c>
      <c r="B118" s="15">
        <v>5719</v>
      </c>
      <c r="C118" s="15">
        <v>44700</v>
      </c>
      <c r="D118" s="15">
        <v>44114</v>
      </c>
      <c r="E118" s="15">
        <v>244400404</v>
      </c>
      <c r="F118" s="15" t="s">
        <v>97</v>
      </c>
      <c r="G118" s="15" t="s">
        <v>74</v>
      </c>
      <c r="H118" s="15" t="s">
        <v>304</v>
      </c>
      <c r="I118" s="23">
        <v>0</v>
      </c>
      <c r="J118" s="15">
        <v>1</v>
      </c>
      <c r="K118" s="15">
        <v>6</v>
      </c>
      <c r="L118" s="15">
        <v>10</v>
      </c>
      <c r="M118" s="15">
        <v>0</v>
      </c>
      <c r="N118" s="15" t="s">
        <v>58</v>
      </c>
      <c r="O118" s="15"/>
      <c r="P118" s="15">
        <v>116</v>
      </c>
      <c r="Q118" s="16" t="e">
        <f>P118/I118</f>
        <v>#DIV/0!</v>
      </c>
      <c r="R118" s="15">
        <v>6312</v>
      </c>
      <c r="S118" s="15">
        <v>317</v>
      </c>
      <c r="T118" s="15">
        <v>0</v>
      </c>
      <c r="U118" s="15">
        <v>0</v>
      </c>
      <c r="V118" s="15">
        <v>0</v>
      </c>
      <c r="W118" s="15">
        <v>0</v>
      </c>
      <c r="X118" s="15">
        <v>0</v>
      </c>
      <c r="Y118" s="15">
        <v>0</v>
      </c>
      <c r="Z118" s="15">
        <v>10</v>
      </c>
      <c r="AA118" s="15">
        <f>R118+T118+V118+X118</f>
        <v>6312</v>
      </c>
      <c r="AB118" s="17" t="e">
        <f>AA118/I118</f>
        <v>#DIV/0!</v>
      </c>
      <c r="AC118" s="18">
        <f>AA118/P118</f>
        <v>54.413793103448278</v>
      </c>
      <c r="AD118" s="15">
        <f>S118+U118+W118+Y118</f>
        <v>317</v>
      </c>
      <c r="AE118" s="18" t="e">
        <f>AD118/I118*100</f>
        <v>#DIV/0!</v>
      </c>
      <c r="AF118" s="18">
        <f>AA118/AD118</f>
        <v>19.911671924290221</v>
      </c>
      <c r="AG118" s="18">
        <f>AF118/2</f>
        <v>9.9558359621451107</v>
      </c>
      <c r="AH118" s="15">
        <v>219</v>
      </c>
      <c r="AI118" s="17" t="e">
        <f>AH118*100/I118</f>
        <v>#DIV/0!</v>
      </c>
      <c r="AJ118" s="15">
        <v>219</v>
      </c>
      <c r="AK118" s="17" t="e">
        <f>AJ118*100/I118</f>
        <v>#DIV/0!</v>
      </c>
      <c r="AL118" s="15"/>
      <c r="AM118" s="15">
        <v>6169</v>
      </c>
      <c r="AN118" s="17" t="e">
        <f>AM118/I118</f>
        <v>#DIV/0!</v>
      </c>
      <c r="AO118" s="17">
        <f>AM118/AA118</f>
        <v>0.97734474017743977</v>
      </c>
      <c r="AP118" s="15">
        <v>0</v>
      </c>
      <c r="AQ118" s="15"/>
      <c r="AR118" s="15">
        <v>0</v>
      </c>
      <c r="AS118" s="15">
        <f>AP118+AQ118+AR118</f>
        <v>0</v>
      </c>
      <c r="AT118" s="15"/>
      <c r="AU118" s="15"/>
      <c r="AV118" s="15"/>
      <c r="AW118" s="15"/>
      <c r="AX118" s="20" t="e">
        <f>AW118/I118</f>
        <v>#DIV/0!</v>
      </c>
      <c r="AY118" s="15"/>
      <c r="AZ118" s="21" t="e">
        <f>AY118*2000/I118</f>
        <v>#DIV/0!</v>
      </c>
      <c r="BA118" s="15"/>
      <c r="BB118" s="22"/>
    </row>
    <row r="119" spans="1:54" x14ac:dyDescent="0.25">
      <c r="A119" s="14" t="s">
        <v>305</v>
      </c>
      <c r="B119" s="15">
        <v>5718</v>
      </c>
      <c r="C119" s="15">
        <v>44700</v>
      </c>
      <c r="D119" s="15">
        <v>44114</v>
      </c>
      <c r="E119" s="15">
        <v>244400404</v>
      </c>
      <c r="F119" s="15" t="s">
        <v>97</v>
      </c>
      <c r="G119" s="15" t="s">
        <v>74</v>
      </c>
      <c r="H119" s="15" t="s">
        <v>304</v>
      </c>
      <c r="I119" s="23">
        <v>0</v>
      </c>
      <c r="J119" s="15">
        <v>1</v>
      </c>
      <c r="K119" s="15">
        <v>18</v>
      </c>
      <c r="L119" s="15">
        <v>10</v>
      </c>
      <c r="M119" s="15">
        <v>1</v>
      </c>
      <c r="N119" s="15" t="s">
        <v>60</v>
      </c>
      <c r="O119" s="15"/>
      <c r="P119" s="15">
        <v>170</v>
      </c>
      <c r="Q119" s="16" t="e">
        <f>P119/I119</f>
        <v>#DIV/0!</v>
      </c>
      <c r="R119" s="15">
        <v>19483</v>
      </c>
      <c r="S119" s="15">
        <v>1194</v>
      </c>
      <c r="T119" s="15">
        <v>123</v>
      </c>
      <c r="U119" s="15">
        <v>22</v>
      </c>
      <c r="V119" s="15">
        <v>773</v>
      </c>
      <c r="W119" s="15">
        <v>66</v>
      </c>
      <c r="X119" s="15">
        <v>0</v>
      </c>
      <c r="Y119" s="15">
        <v>0</v>
      </c>
      <c r="Z119" s="15">
        <v>32</v>
      </c>
      <c r="AA119" s="15">
        <f>R119+T119+V119+X119</f>
        <v>20379</v>
      </c>
      <c r="AB119" s="17" t="e">
        <f>AA119/I119</f>
        <v>#DIV/0!</v>
      </c>
      <c r="AC119" s="18">
        <f>AA119/P119</f>
        <v>119.87647058823529</v>
      </c>
      <c r="AD119" s="15">
        <f>S119+U119+W119+Y119</f>
        <v>1282</v>
      </c>
      <c r="AE119" s="18" t="e">
        <f>AD119/I119*100</f>
        <v>#DIV/0!</v>
      </c>
      <c r="AF119" s="18">
        <f>AA119/AD119</f>
        <v>15.896255850234009</v>
      </c>
      <c r="AG119" s="18">
        <f>AF119/2</f>
        <v>7.9481279251170047</v>
      </c>
      <c r="AH119" s="15">
        <v>1033</v>
      </c>
      <c r="AI119" s="17" t="e">
        <f>AH119*100/I119</f>
        <v>#DIV/0!</v>
      </c>
      <c r="AJ119" s="15">
        <v>1033</v>
      </c>
      <c r="AK119" s="17" t="e">
        <f>AJ119*100/I119</f>
        <v>#DIV/0!</v>
      </c>
      <c r="AL119" s="15"/>
      <c r="AM119" s="15">
        <v>34477</v>
      </c>
      <c r="AN119" s="17" t="e">
        <f>AM119/I119</f>
        <v>#DIV/0!</v>
      </c>
      <c r="AO119" s="17">
        <f>AM119/AA119</f>
        <v>1.6917905687227048</v>
      </c>
      <c r="AP119" s="15">
        <v>0</v>
      </c>
      <c r="AQ119" s="15"/>
      <c r="AR119" s="15">
        <v>0</v>
      </c>
      <c r="AS119" s="15">
        <f>AP119+AQ119+AR119</f>
        <v>0</v>
      </c>
      <c r="AT119" s="15"/>
      <c r="AU119" s="15"/>
      <c r="AV119" s="15"/>
      <c r="AW119" s="15"/>
      <c r="AX119" s="20" t="e">
        <f>AW119/I119</f>
        <v>#DIV/0!</v>
      </c>
      <c r="AY119" s="15"/>
      <c r="AZ119" s="21" t="e">
        <f>AY119*2000/I119</f>
        <v>#DIV/0!</v>
      </c>
      <c r="BA119" s="15"/>
      <c r="BB119" s="22"/>
    </row>
    <row r="120" spans="1:54" x14ac:dyDescent="0.25">
      <c r="A120" s="14" t="s">
        <v>306</v>
      </c>
      <c r="B120" s="15">
        <v>1879</v>
      </c>
      <c r="C120" s="15">
        <v>44706</v>
      </c>
      <c r="D120" s="15">
        <v>44114</v>
      </c>
      <c r="E120" s="15">
        <v>244400404</v>
      </c>
      <c r="F120" s="15" t="s">
        <v>97</v>
      </c>
      <c r="G120" s="15" t="s">
        <v>74</v>
      </c>
      <c r="H120" s="15" t="s">
        <v>304</v>
      </c>
      <c r="I120" s="23">
        <v>27082</v>
      </c>
      <c r="J120" s="15">
        <v>1</v>
      </c>
      <c r="K120" s="15">
        <v>0</v>
      </c>
      <c r="L120" s="15">
        <v>25</v>
      </c>
      <c r="M120" s="15">
        <v>11</v>
      </c>
      <c r="N120" s="15" t="s">
        <v>60</v>
      </c>
      <c r="O120" s="15"/>
      <c r="P120" s="15">
        <v>900</v>
      </c>
      <c r="Q120" s="16">
        <f>P120/I120</f>
        <v>3.3232405287644928E-2</v>
      </c>
      <c r="R120" s="15">
        <v>30054</v>
      </c>
      <c r="S120" s="15">
        <v>1348</v>
      </c>
      <c r="T120" s="15">
        <v>3005</v>
      </c>
      <c r="U120" s="15"/>
      <c r="V120" s="15">
        <v>3178</v>
      </c>
      <c r="W120" s="15"/>
      <c r="X120" s="15">
        <v>0</v>
      </c>
      <c r="Y120" s="15">
        <v>0</v>
      </c>
      <c r="Z120" s="15">
        <v>96</v>
      </c>
      <c r="AA120" s="15">
        <f>R120+T120+V120+X120</f>
        <v>36237</v>
      </c>
      <c r="AB120" s="17">
        <f>AA120/I120</f>
        <v>1.3380474115648771</v>
      </c>
      <c r="AC120" s="18">
        <f>AA120/P120</f>
        <v>40.263333333333335</v>
      </c>
      <c r="AD120" s="15">
        <f>S120+U120+W120+Y120</f>
        <v>1348</v>
      </c>
      <c r="AE120" s="18">
        <f>AD120/I120*100</f>
        <v>4.9774758141939293</v>
      </c>
      <c r="AF120" s="18">
        <f>AA120/AD120</f>
        <v>26.882047477744806</v>
      </c>
      <c r="AG120" s="18">
        <f>AF120/2</f>
        <v>13.441023738872403</v>
      </c>
      <c r="AH120" s="15">
        <v>2379</v>
      </c>
      <c r="AI120" s="17">
        <f>AH120*100/I120</f>
        <v>8.7844324643674767</v>
      </c>
      <c r="AJ120" s="15">
        <v>2379</v>
      </c>
      <c r="AK120" s="17">
        <f>AJ120*100/I120</f>
        <v>8.7844324643674767</v>
      </c>
      <c r="AL120" s="15"/>
      <c r="AM120" s="15">
        <v>80166</v>
      </c>
      <c r="AN120" s="17">
        <f>AM120/I120</f>
        <v>2.960121113654826</v>
      </c>
      <c r="AO120" s="17">
        <f>AM120/AA120</f>
        <v>2.2122692275850651</v>
      </c>
      <c r="AP120" s="15">
        <v>0</v>
      </c>
      <c r="AQ120" s="15"/>
      <c r="AR120" s="15">
        <v>0</v>
      </c>
      <c r="AS120" s="15">
        <f>AP120+AQ120+AR120</f>
        <v>0</v>
      </c>
      <c r="AT120" s="15"/>
      <c r="AU120" s="15"/>
      <c r="AV120" s="15"/>
      <c r="AW120" s="15"/>
      <c r="AX120" s="20">
        <f>AW120/I120</f>
        <v>0</v>
      </c>
      <c r="AY120" s="15"/>
      <c r="AZ120" s="21">
        <f>AY120*2000/I120</f>
        <v>0</v>
      </c>
      <c r="BA120" s="15"/>
      <c r="BB120" s="22"/>
    </row>
    <row r="121" spans="1:54" x14ac:dyDescent="0.25">
      <c r="A121" s="14" t="s">
        <v>307</v>
      </c>
      <c r="B121" s="15">
        <v>5721</v>
      </c>
      <c r="C121" s="15">
        <v>44700</v>
      </c>
      <c r="D121" s="15">
        <v>44114</v>
      </c>
      <c r="E121" s="15">
        <v>244400404</v>
      </c>
      <c r="F121" s="15" t="s">
        <v>97</v>
      </c>
      <c r="G121" s="15" t="s">
        <v>74</v>
      </c>
      <c r="H121" s="15" t="s">
        <v>308</v>
      </c>
      <c r="I121" s="23">
        <v>0</v>
      </c>
      <c r="J121" s="15">
        <v>1</v>
      </c>
      <c r="K121" s="15">
        <v>13</v>
      </c>
      <c r="L121" s="15">
        <v>20</v>
      </c>
      <c r="M121" s="15">
        <v>1</v>
      </c>
      <c r="N121" s="15" t="s">
        <v>58</v>
      </c>
      <c r="O121" s="15"/>
      <c r="P121" s="15">
        <v>160</v>
      </c>
      <c r="Q121" s="16" t="e">
        <f>P121/I121</f>
        <v>#DIV/0!</v>
      </c>
      <c r="R121" s="15">
        <v>9949</v>
      </c>
      <c r="S121" s="15">
        <v>522</v>
      </c>
      <c r="T121" s="15"/>
      <c r="U121" s="15"/>
      <c r="V121" s="15">
        <v>733</v>
      </c>
      <c r="W121" s="15"/>
      <c r="X121" s="15"/>
      <c r="Y121" s="15"/>
      <c r="Z121" s="15">
        <v>34</v>
      </c>
      <c r="AA121" s="15">
        <f>R121+T121+V121+X121</f>
        <v>10682</v>
      </c>
      <c r="AB121" s="17" t="e">
        <f>AA121/I121</f>
        <v>#DIV/0!</v>
      </c>
      <c r="AC121" s="18">
        <f>AA121/P121</f>
        <v>66.762500000000003</v>
      </c>
      <c r="AD121" s="15">
        <f>S121+U121+W121+Y121</f>
        <v>522</v>
      </c>
      <c r="AE121" s="18" t="e">
        <f>AD121/I121*100</f>
        <v>#DIV/0!</v>
      </c>
      <c r="AF121" s="18">
        <f>AA121/AD121</f>
        <v>20.463601532567051</v>
      </c>
      <c r="AG121" s="18">
        <f>AF121/2</f>
        <v>10.231800766283525</v>
      </c>
      <c r="AH121" s="15">
        <v>415</v>
      </c>
      <c r="AI121" s="17" t="e">
        <f>AH121*100/I121</f>
        <v>#DIV/0!</v>
      </c>
      <c r="AJ121" s="15">
        <v>415</v>
      </c>
      <c r="AK121" s="17" t="e">
        <f>AJ121*100/I121</f>
        <v>#DIV/0!</v>
      </c>
      <c r="AL121" s="15"/>
      <c r="AM121" s="15">
        <v>9166</v>
      </c>
      <c r="AN121" s="17" t="e">
        <f>AM121/I121</f>
        <v>#DIV/0!</v>
      </c>
      <c r="AO121" s="17">
        <f>AM121/AA121</f>
        <v>0.85807901142108223</v>
      </c>
      <c r="AP121" s="15"/>
      <c r="AQ121" s="15"/>
      <c r="AR121" s="15"/>
      <c r="AS121" s="15">
        <f>AP121+AQ121+AR121</f>
        <v>0</v>
      </c>
      <c r="AT121" s="15"/>
      <c r="AU121" s="15"/>
      <c r="AV121" s="15"/>
      <c r="AW121" s="15">
        <v>11650</v>
      </c>
      <c r="AX121" s="20" t="e">
        <f>AW121/I121</f>
        <v>#DIV/0!</v>
      </c>
      <c r="AY121" s="15">
        <v>0</v>
      </c>
      <c r="AZ121" s="21" t="e">
        <f>AY121*2000/I121</f>
        <v>#DIV/0!</v>
      </c>
      <c r="BA121" s="15">
        <v>32</v>
      </c>
      <c r="BB121" s="22"/>
    </row>
    <row r="122" spans="1:54" x14ac:dyDescent="0.25">
      <c r="A122" s="14" t="s">
        <v>309</v>
      </c>
      <c r="B122" s="15">
        <v>1880</v>
      </c>
      <c r="C122" s="15">
        <v>44521</v>
      </c>
      <c r="D122" s="15">
        <v>44115</v>
      </c>
      <c r="E122" s="15">
        <v>244400552</v>
      </c>
      <c r="F122" s="15" t="s">
        <v>55</v>
      </c>
      <c r="G122" s="15" t="s">
        <v>310</v>
      </c>
      <c r="H122" s="15"/>
      <c r="I122" s="15">
        <v>3870</v>
      </c>
      <c r="J122" s="15">
        <v>1</v>
      </c>
      <c r="K122" s="15"/>
      <c r="L122" s="15"/>
      <c r="M122" s="15"/>
      <c r="N122" s="15"/>
      <c r="O122" s="15"/>
      <c r="P122" s="15"/>
      <c r="Q122" s="16">
        <f>P122/I122</f>
        <v>0</v>
      </c>
      <c r="R122" s="15"/>
      <c r="S122" s="15"/>
      <c r="T122" s="15"/>
      <c r="U122" s="15"/>
      <c r="V122" s="15"/>
      <c r="W122" s="15"/>
      <c r="X122" s="15"/>
      <c r="Y122" s="15"/>
      <c r="Z122" s="15"/>
      <c r="AA122" s="15">
        <f>R122+T122+V122+X122</f>
        <v>0</v>
      </c>
      <c r="AB122" s="17">
        <f>AA122/I122</f>
        <v>0</v>
      </c>
      <c r="AC122" s="18" t="e">
        <f>AA122/P122</f>
        <v>#DIV/0!</v>
      </c>
      <c r="AD122" s="15">
        <f>S122+U122+W122+Y122</f>
        <v>0</v>
      </c>
      <c r="AE122" s="18">
        <f>AD122/I122*100</f>
        <v>0</v>
      </c>
      <c r="AF122" s="18" t="e">
        <f>AA122/AD122</f>
        <v>#DIV/0!</v>
      </c>
      <c r="AG122" s="18" t="e">
        <f>AF122/2</f>
        <v>#DIV/0!</v>
      </c>
      <c r="AH122" s="15"/>
      <c r="AI122" s="17">
        <f>AH122*100/I122</f>
        <v>0</v>
      </c>
      <c r="AJ122" s="15"/>
      <c r="AK122" s="17">
        <f>AJ122*100/I122</f>
        <v>0</v>
      </c>
      <c r="AL122" s="15"/>
      <c r="AM122" s="15"/>
      <c r="AN122" s="17">
        <f>AM122/I122</f>
        <v>0</v>
      </c>
      <c r="AO122" s="17" t="e">
        <f>AM122/AA122</f>
        <v>#DIV/0!</v>
      </c>
      <c r="AP122" s="15"/>
      <c r="AQ122" s="15"/>
      <c r="AR122" s="15"/>
      <c r="AS122" s="15">
        <f>AP122+AQ122+AR122</f>
        <v>0</v>
      </c>
      <c r="AT122" s="15"/>
      <c r="AU122" s="15"/>
      <c r="AV122" s="15"/>
      <c r="AW122" s="15"/>
      <c r="AX122" s="20">
        <f>AW122/I122</f>
        <v>0</v>
      </c>
      <c r="AY122" s="15"/>
      <c r="AZ122" s="21">
        <f>AY122*2000/I122</f>
        <v>0</v>
      </c>
      <c r="BA122" s="15"/>
      <c r="BB122" s="22"/>
    </row>
    <row r="123" spans="1:54" x14ac:dyDescent="0.25">
      <c r="A123" s="14" t="s">
        <v>311</v>
      </c>
      <c r="B123" s="15">
        <v>18745</v>
      </c>
      <c r="C123" s="15">
        <v>44560</v>
      </c>
      <c r="D123" s="15">
        <v>44116</v>
      </c>
      <c r="E123" s="15">
        <v>244400586</v>
      </c>
      <c r="F123" s="15" t="s">
        <v>55</v>
      </c>
      <c r="G123" s="15" t="s">
        <v>143</v>
      </c>
      <c r="H123" s="15" t="s">
        <v>312</v>
      </c>
      <c r="I123" s="15">
        <v>3200</v>
      </c>
      <c r="J123" s="15">
        <v>1</v>
      </c>
      <c r="K123" s="15">
        <v>16</v>
      </c>
      <c r="L123" s="15">
        <v>5</v>
      </c>
      <c r="M123" s="15">
        <v>0</v>
      </c>
      <c r="N123" s="15" t="s">
        <v>58</v>
      </c>
      <c r="O123" s="15" t="s">
        <v>313</v>
      </c>
      <c r="P123" s="15">
        <v>265</v>
      </c>
      <c r="Q123" s="16">
        <f>P123/I123</f>
        <v>8.2812499999999997E-2</v>
      </c>
      <c r="R123" s="15">
        <v>5985</v>
      </c>
      <c r="S123" s="15">
        <v>173</v>
      </c>
      <c r="T123" s="15">
        <v>0</v>
      </c>
      <c r="U123" s="15">
        <v>0</v>
      </c>
      <c r="V123" s="15">
        <v>0</v>
      </c>
      <c r="W123" s="15">
        <v>0</v>
      </c>
      <c r="X123" s="15">
        <v>0</v>
      </c>
      <c r="Y123" s="15">
        <v>0</v>
      </c>
      <c r="Z123" s="15">
        <v>0</v>
      </c>
      <c r="AA123" s="15">
        <f>R123+T123+V123+X123</f>
        <v>5985</v>
      </c>
      <c r="AB123" s="17">
        <f>AA123/I123</f>
        <v>1.8703125</v>
      </c>
      <c r="AC123" s="18">
        <f>AA123/P123</f>
        <v>22.584905660377359</v>
      </c>
      <c r="AD123" s="15">
        <f>S123+U123+W123+Y123</f>
        <v>173</v>
      </c>
      <c r="AE123" s="18">
        <f>AD123/I123*100</f>
        <v>5.40625</v>
      </c>
      <c r="AF123" s="18">
        <f>AA123/AD123</f>
        <v>34.595375722543352</v>
      </c>
      <c r="AG123" s="18">
        <f>AF123/2</f>
        <v>17.297687861271676</v>
      </c>
      <c r="AH123" s="15"/>
      <c r="AI123" s="17">
        <f>AH123*100/I123</f>
        <v>0</v>
      </c>
      <c r="AJ123" s="15">
        <v>284</v>
      </c>
      <c r="AK123" s="17">
        <f>AJ123*100/I123</f>
        <v>8.875</v>
      </c>
      <c r="AL123" s="15">
        <v>1351</v>
      </c>
      <c r="AM123" s="15">
        <v>5040</v>
      </c>
      <c r="AN123" s="17">
        <f>AM123/I123</f>
        <v>1.575</v>
      </c>
      <c r="AO123" s="17">
        <f>AM123/AA123</f>
        <v>0.84210526315789469</v>
      </c>
      <c r="AP123" s="15">
        <v>981</v>
      </c>
      <c r="AQ123" s="15">
        <v>0</v>
      </c>
      <c r="AR123" s="15">
        <v>0</v>
      </c>
      <c r="AS123" s="15">
        <f>AP123+AQ123+AR123</f>
        <v>981</v>
      </c>
      <c r="AT123" s="15" t="s">
        <v>60</v>
      </c>
      <c r="AU123" s="15"/>
      <c r="AV123" s="15">
        <v>0</v>
      </c>
      <c r="AW123" s="15">
        <v>1776</v>
      </c>
      <c r="AX123" s="20">
        <f>AW123/I123</f>
        <v>0.55500000000000005</v>
      </c>
      <c r="AY123" s="15">
        <v>0</v>
      </c>
      <c r="AZ123" s="21">
        <f>AY123*2000/I123</f>
        <v>0</v>
      </c>
      <c r="BA123" s="15">
        <v>7</v>
      </c>
      <c r="BB123" s="22" t="s">
        <v>60</v>
      </c>
    </row>
    <row r="124" spans="1:54" x14ac:dyDescent="0.25">
      <c r="A124" s="14" t="s">
        <v>314</v>
      </c>
      <c r="B124" s="15">
        <v>13636</v>
      </c>
      <c r="C124" s="15">
        <v>44270</v>
      </c>
      <c r="D124" s="15">
        <v>44119</v>
      </c>
      <c r="E124" s="15">
        <v>200071546</v>
      </c>
      <c r="F124" s="15" t="s">
        <v>55</v>
      </c>
      <c r="G124" s="15" t="s">
        <v>138</v>
      </c>
      <c r="H124" s="15" t="s">
        <v>315</v>
      </c>
      <c r="I124" s="15">
        <v>2008</v>
      </c>
      <c r="J124" s="15">
        <v>1</v>
      </c>
      <c r="K124" s="15">
        <v>4</v>
      </c>
      <c r="L124" s="15">
        <v>20</v>
      </c>
      <c r="M124" s="15">
        <v>1</v>
      </c>
      <c r="N124" s="15" t="s">
        <v>58</v>
      </c>
      <c r="O124" s="15" t="s">
        <v>316</v>
      </c>
      <c r="P124" s="15">
        <v>100</v>
      </c>
      <c r="Q124" s="16">
        <f>P124/I124</f>
        <v>4.9800796812749001E-2</v>
      </c>
      <c r="R124" s="15">
        <v>3492</v>
      </c>
      <c r="S124" s="15">
        <v>504</v>
      </c>
      <c r="T124" s="15">
        <v>0</v>
      </c>
      <c r="U124" s="15">
        <v>0</v>
      </c>
      <c r="V124" s="15">
        <v>0</v>
      </c>
      <c r="W124" s="15">
        <v>0</v>
      </c>
      <c r="X124" s="15">
        <v>0</v>
      </c>
      <c r="Y124" s="15">
        <v>0</v>
      </c>
      <c r="Z124" s="15">
        <v>9</v>
      </c>
      <c r="AA124" s="15">
        <f>R124+T124+V124+X124</f>
        <v>3492</v>
      </c>
      <c r="AB124" s="17">
        <f>AA124/I124</f>
        <v>1.7390438247011952</v>
      </c>
      <c r="AC124" s="18">
        <f>AA124/P124</f>
        <v>34.92</v>
      </c>
      <c r="AD124" s="15">
        <f>S124+U124+W124+Y124</f>
        <v>504</v>
      </c>
      <c r="AE124" s="18">
        <f>AD124/I124*100</f>
        <v>25.099601593625497</v>
      </c>
      <c r="AF124" s="18">
        <f>AA124/AD124</f>
        <v>6.9285714285714288</v>
      </c>
      <c r="AG124" s="18">
        <f>AF124/2</f>
        <v>3.4642857142857144</v>
      </c>
      <c r="AH124" s="15"/>
      <c r="AI124" s="17">
        <f>AH124*100/I124</f>
        <v>0</v>
      </c>
      <c r="AJ124" s="15">
        <v>204</v>
      </c>
      <c r="AK124" s="17">
        <f>AJ124*100/I124</f>
        <v>10.159362549800797</v>
      </c>
      <c r="AL124" s="15">
        <v>925</v>
      </c>
      <c r="AM124" s="15">
        <v>2288</v>
      </c>
      <c r="AN124" s="17">
        <f>AM124/I124</f>
        <v>1.1394422310756973</v>
      </c>
      <c r="AO124" s="17">
        <f>AM124/AA124</f>
        <v>0.65521191294387171</v>
      </c>
      <c r="AP124" s="15">
        <v>814</v>
      </c>
      <c r="AQ124" s="15">
        <v>0</v>
      </c>
      <c r="AR124" s="15">
        <v>0</v>
      </c>
      <c r="AS124" s="15">
        <f>AP124+AQ124+AR124</f>
        <v>814</v>
      </c>
      <c r="AT124" s="15" t="s">
        <v>60</v>
      </c>
      <c r="AU124" s="15"/>
      <c r="AV124" s="15">
        <v>0</v>
      </c>
      <c r="AW124" s="15">
        <v>1602</v>
      </c>
      <c r="AX124" s="20">
        <f>AW124/I124</f>
        <v>0.797808764940239</v>
      </c>
      <c r="AY124" s="15">
        <v>0</v>
      </c>
      <c r="AZ124" s="21">
        <f>AY124*2000/I124</f>
        <v>0</v>
      </c>
      <c r="BA124" s="15">
        <v>13</v>
      </c>
      <c r="BB124" s="22" t="s">
        <v>58</v>
      </c>
    </row>
    <row r="125" spans="1:54" x14ac:dyDescent="0.25">
      <c r="A125" s="14" t="s">
        <v>317</v>
      </c>
      <c r="B125" s="15">
        <v>13308</v>
      </c>
      <c r="C125" s="15">
        <v>44670</v>
      </c>
      <c r="D125" s="15">
        <v>44121</v>
      </c>
      <c r="E125" s="15">
        <v>200072726</v>
      </c>
      <c r="F125" s="15" t="s">
        <v>55</v>
      </c>
      <c r="G125" s="15" t="s">
        <v>118</v>
      </c>
      <c r="H125" s="15" t="s">
        <v>152</v>
      </c>
      <c r="I125" s="15">
        <v>432</v>
      </c>
      <c r="J125" s="15">
        <v>1</v>
      </c>
      <c r="K125" s="15"/>
      <c r="L125" s="15"/>
      <c r="M125" s="15"/>
      <c r="N125" s="15"/>
      <c r="O125" s="15" t="s">
        <v>119</v>
      </c>
      <c r="P125" s="15"/>
      <c r="Q125" s="16">
        <f>P125/I125</f>
        <v>0</v>
      </c>
      <c r="R125" s="15"/>
      <c r="S125" s="15"/>
      <c r="T125" s="15"/>
      <c r="U125" s="15"/>
      <c r="V125" s="15"/>
      <c r="W125" s="15"/>
      <c r="X125" s="15"/>
      <c r="Y125" s="15"/>
      <c r="Z125" s="15"/>
      <c r="AA125" s="15">
        <f>R125+T125+V125+X125</f>
        <v>0</v>
      </c>
      <c r="AB125" s="17">
        <f>AA125/I125</f>
        <v>0</v>
      </c>
      <c r="AC125" s="18" t="e">
        <f>AA125/P125</f>
        <v>#DIV/0!</v>
      </c>
      <c r="AD125" s="15">
        <f>S125+U125+W125+Y125</f>
        <v>0</v>
      </c>
      <c r="AE125" s="18">
        <f>AD125/I125*100</f>
        <v>0</v>
      </c>
      <c r="AF125" s="18" t="e">
        <f>AA125/AD125</f>
        <v>#DIV/0!</v>
      </c>
      <c r="AG125" s="18" t="e">
        <f>AF125/2</f>
        <v>#DIV/0!</v>
      </c>
      <c r="AH125" s="15"/>
      <c r="AI125" s="17">
        <f>AH125*100/I125</f>
        <v>0</v>
      </c>
      <c r="AJ125" s="15"/>
      <c r="AK125" s="17">
        <f>AJ125*100/I125</f>
        <v>0</v>
      </c>
      <c r="AL125" s="15"/>
      <c r="AM125" s="15"/>
      <c r="AN125" s="17">
        <f>AM125/I125</f>
        <v>0</v>
      </c>
      <c r="AO125" s="17" t="e">
        <f>AM125/AA125</f>
        <v>#DIV/0!</v>
      </c>
      <c r="AP125" s="15"/>
      <c r="AQ125" s="15"/>
      <c r="AR125" s="15"/>
      <c r="AS125" s="15">
        <f>AP125+AQ125+AR125</f>
        <v>0</v>
      </c>
      <c r="AT125" s="15" t="s">
        <v>58</v>
      </c>
      <c r="AU125" s="15"/>
      <c r="AV125" s="15"/>
      <c r="AW125" s="15"/>
      <c r="AX125" s="20">
        <f>AW125/I125</f>
        <v>0</v>
      </c>
      <c r="AY125" s="15"/>
      <c r="AZ125" s="21">
        <f>AY125*2000/I125</f>
        <v>0</v>
      </c>
      <c r="BA125" s="15"/>
      <c r="BB125" s="22" t="s">
        <v>60</v>
      </c>
    </row>
    <row r="126" spans="1:54" x14ac:dyDescent="0.25">
      <c r="A126" s="14" t="s">
        <v>318</v>
      </c>
      <c r="B126" s="15">
        <v>1882</v>
      </c>
      <c r="C126" s="15">
        <v>44390</v>
      </c>
      <c r="D126" s="15">
        <v>44122</v>
      </c>
      <c r="E126" s="15">
        <v>244400503</v>
      </c>
      <c r="F126" s="15" t="s">
        <v>55</v>
      </c>
      <c r="G126" s="15" t="s">
        <v>115</v>
      </c>
      <c r="H126" s="15" t="s">
        <v>319</v>
      </c>
      <c r="I126" s="15">
        <v>3653</v>
      </c>
      <c r="J126" s="15">
        <v>1</v>
      </c>
      <c r="K126" s="15">
        <v>9.5</v>
      </c>
      <c r="L126" s="15">
        <v>15</v>
      </c>
      <c r="M126" s="15">
        <v>1</v>
      </c>
      <c r="N126" s="15" t="s">
        <v>60</v>
      </c>
      <c r="O126" s="15" t="s">
        <v>59</v>
      </c>
      <c r="P126" s="15">
        <v>146</v>
      </c>
      <c r="Q126" s="16">
        <f>P126/I126</f>
        <v>3.9967150287434985E-2</v>
      </c>
      <c r="R126" s="15">
        <v>11070</v>
      </c>
      <c r="S126" s="15">
        <v>647</v>
      </c>
      <c r="T126" s="15">
        <v>0</v>
      </c>
      <c r="U126" s="15">
        <v>0</v>
      </c>
      <c r="V126" s="15">
        <v>0</v>
      </c>
      <c r="W126" s="15">
        <v>0</v>
      </c>
      <c r="X126" s="15">
        <v>0</v>
      </c>
      <c r="Y126" s="15">
        <v>0</v>
      </c>
      <c r="Z126" s="15">
        <v>14</v>
      </c>
      <c r="AA126" s="15">
        <f>R126+T126+V126+X126</f>
        <v>11070</v>
      </c>
      <c r="AB126" s="17">
        <f>AA126/I126</f>
        <v>3.0303859841226388</v>
      </c>
      <c r="AC126" s="18">
        <f>AA126/P126</f>
        <v>75.821917808219183</v>
      </c>
      <c r="AD126" s="15">
        <f>S126+U126+W126+Y126</f>
        <v>647</v>
      </c>
      <c r="AE126" s="18">
        <f>AD126/I126*100</f>
        <v>17.711470024637286</v>
      </c>
      <c r="AF126" s="18">
        <f>AA126/AD126</f>
        <v>17.109737248840805</v>
      </c>
      <c r="AG126" s="18">
        <f>AF126/2</f>
        <v>8.5548686244204024</v>
      </c>
      <c r="AH126" s="15">
        <v>1031</v>
      </c>
      <c r="AI126" s="17">
        <f>AH126*100/I126</f>
        <v>28.223378045442104</v>
      </c>
      <c r="AJ126" s="15">
        <v>721</v>
      </c>
      <c r="AK126" s="17">
        <f>AJ126*100/I126</f>
        <v>19.737202299479879</v>
      </c>
      <c r="AL126" s="15">
        <v>3985</v>
      </c>
      <c r="AM126" s="15">
        <v>20955</v>
      </c>
      <c r="AN126" s="17">
        <f>AM126/I126</f>
        <v>5.7363810566657545</v>
      </c>
      <c r="AO126" s="17">
        <f>AM126/AA126</f>
        <v>1.8929539295392954</v>
      </c>
      <c r="AP126" s="15">
        <v>1944</v>
      </c>
      <c r="AQ126" s="15"/>
      <c r="AR126" s="15">
        <v>0</v>
      </c>
      <c r="AS126" s="15">
        <f>AP126+AQ126+AR126</f>
        <v>1944</v>
      </c>
      <c r="AT126" s="15" t="s">
        <v>58</v>
      </c>
      <c r="AU126" s="15"/>
      <c r="AV126" s="15">
        <v>700</v>
      </c>
      <c r="AW126" s="15">
        <v>8256</v>
      </c>
      <c r="AX126" s="20">
        <f>AW126/I126</f>
        <v>2.2600602244730359</v>
      </c>
      <c r="AY126" s="15">
        <v>0.8</v>
      </c>
      <c r="AZ126" s="21">
        <f>AY126*2000/I126</f>
        <v>0.4379961675335341</v>
      </c>
      <c r="BA126" s="15">
        <v>10</v>
      </c>
      <c r="BB126" s="22"/>
    </row>
    <row r="127" spans="1:54" x14ac:dyDescent="0.25">
      <c r="A127" s="14" t="s">
        <v>320</v>
      </c>
      <c r="B127" s="15">
        <v>13643</v>
      </c>
      <c r="C127" s="15">
        <v>44630</v>
      </c>
      <c r="D127" s="15">
        <v>44128</v>
      </c>
      <c r="E127" s="15">
        <v>243500741</v>
      </c>
      <c r="F127" s="15" t="s">
        <v>55</v>
      </c>
      <c r="G127" s="15" t="s">
        <v>70</v>
      </c>
      <c r="H127" s="15"/>
      <c r="I127" s="15">
        <v>5379</v>
      </c>
      <c r="J127" s="15">
        <v>1</v>
      </c>
      <c r="K127" s="15">
        <v>18</v>
      </c>
      <c r="L127" s="15">
        <v>41</v>
      </c>
      <c r="M127" s="15">
        <v>4</v>
      </c>
      <c r="N127" s="15" t="s">
        <v>58</v>
      </c>
      <c r="O127" s="15" t="s">
        <v>136</v>
      </c>
      <c r="P127" s="15">
        <v>470</v>
      </c>
      <c r="Q127" s="16">
        <f>P127/I127</f>
        <v>8.7376835843093512E-2</v>
      </c>
      <c r="R127" s="15">
        <v>9568</v>
      </c>
      <c r="S127" s="15">
        <v>898</v>
      </c>
      <c r="T127" s="15">
        <v>48</v>
      </c>
      <c r="U127" s="15">
        <v>1</v>
      </c>
      <c r="V127" s="15">
        <v>1687</v>
      </c>
      <c r="W127" s="15">
        <v>136</v>
      </c>
      <c r="X127" s="15">
        <v>0</v>
      </c>
      <c r="Y127" s="15">
        <v>0</v>
      </c>
      <c r="Z127" s="15">
        <v>40</v>
      </c>
      <c r="AA127" s="15">
        <f>R127+T127+V127+X127</f>
        <v>11303</v>
      </c>
      <c r="AB127" s="17">
        <f>AA127/I127</f>
        <v>2.101319947945715</v>
      </c>
      <c r="AC127" s="18">
        <f>AA127/P127</f>
        <v>24.048936170212766</v>
      </c>
      <c r="AD127" s="15">
        <f>S127+U127+W127+Y127</f>
        <v>1035</v>
      </c>
      <c r="AE127" s="18">
        <f>AD127/I127*100</f>
        <v>19.241494701617402</v>
      </c>
      <c r="AF127" s="18">
        <f>AA127/AD127</f>
        <v>10.920772946859904</v>
      </c>
      <c r="AG127" s="18">
        <f>AF127/2</f>
        <v>5.4603864734299519</v>
      </c>
      <c r="AH127" s="15">
        <v>1453</v>
      </c>
      <c r="AI127" s="17">
        <f>AH127*100/I127</f>
        <v>27.012455846811676</v>
      </c>
      <c r="AJ127" s="15">
        <v>1099</v>
      </c>
      <c r="AK127" s="17">
        <f>AJ127*100/I127</f>
        <v>20.431306934374419</v>
      </c>
      <c r="AL127" s="15"/>
      <c r="AM127" s="15">
        <v>40267</v>
      </c>
      <c r="AN127" s="17">
        <f>AM127/I127</f>
        <v>7.4859639338166941</v>
      </c>
      <c r="AO127" s="17">
        <f>AM127/AA127</f>
        <v>3.5625055295054411</v>
      </c>
      <c r="AP127" s="15">
        <v>2631</v>
      </c>
      <c r="AQ127" s="15"/>
      <c r="AR127" s="15">
        <v>621</v>
      </c>
      <c r="AS127" s="15">
        <f>AP127+AQ127+AR127</f>
        <v>3252</v>
      </c>
      <c r="AT127" s="15" t="s">
        <v>58</v>
      </c>
      <c r="AU127" s="15"/>
      <c r="AV127" s="15">
        <v>2333</v>
      </c>
      <c r="AW127" s="15">
        <v>20784</v>
      </c>
      <c r="AX127" s="20">
        <f>AW127/I127</f>
        <v>3.863915225878416</v>
      </c>
      <c r="AY127" s="15">
        <v>1.8</v>
      </c>
      <c r="AZ127" s="21">
        <f>AY127*2000/I127</f>
        <v>0.66926938092582267</v>
      </c>
      <c r="BA127" s="15">
        <v>20</v>
      </c>
      <c r="BB127" s="22"/>
    </row>
    <row r="128" spans="1:54" x14ac:dyDescent="0.25">
      <c r="A128" s="14" t="s">
        <v>321</v>
      </c>
      <c r="B128" s="15">
        <v>5722</v>
      </c>
      <c r="C128" s="15">
        <v>44160</v>
      </c>
      <c r="D128" s="15">
        <v>44129</v>
      </c>
      <c r="E128" s="15">
        <v>200000438</v>
      </c>
      <c r="F128" s="15" t="s">
        <v>55</v>
      </c>
      <c r="G128" s="15" t="s">
        <v>149</v>
      </c>
      <c r="H128" s="15" t="s">
        <v>162</v>
      </c>
      <c r="I128" s="15">
        <v>10903</v>
      </c>
      <c r="J128" s="15">
        <v>1</v>
      </c>
      <c r="K128" s="15">
        <v>27</v>
      </c>
      <c r="L128" s="15">
        <v>30</v>
      </c>
      <c r="M128" s="15">
        <v>18</v>
      </c>
      <c r="N128" s="15" t="s">
        <v>60</v>
      </c>
      <c r="O128" s="15" t="s">
        <v>59</v>
      </c>
      <c r="P128" s="15">
        <v>800</v>
      </c>
      <c r="Q128" s="16">
        <f>P128/I128</f>
        <v>7.3374300651196919E-2</v>
      </c>
      <c r="R128" s="15">
        <v>24505</v>
      </c>
      <c r="S128" s="15">
        <v>1029</v>
      </c>
      <c r="T128" s="15">
        <v>4295</v>
      </c>
      <c r="U128" s="15">
        <v>486</v>
      </c>
      <c r="V128" s="15">
        <v>226</v>
      </c>
      <c r="W128" s="15">
        <v>31</v>
      </c>
      <c r="X128" s="15">
        <v>80</v>
      </c>
      <c r="Y128" s="15">
        <v>1</v>
      </c>
      <c r="Z128" s="15">
        <v>75</v>
      </c>
      <c r="AA128" s="15">
        <f>R128+T128+V128+X128</f>
        <v>29106</v>
      </c>
      <c r="AB128" s="17">
        <f>AA128/I128</f>
        <v>2.669540493442172</v>
      </c>
      <c r="AC128" s="18">
        <f>AA128/P128</f>
        <v>36.3825</v>
      </c>
      <c r="AD128" s="15">
        <f>S128+U128+W128+Y128</f>
        <v>1547</v>
      </c>
      <c r="AE128" s="18">
        <f>AD128/I128*100</f>
        <v>14.188755388425204</v>
      </c>
      <c r="AF128" s="18">
        <f>AA128/AD128</f>
        <v>18.81447963800905</v>
      </c>
      <c r="AG128" s="18">
        <f>AF128/2</f>
        <v>9.4072398190045252</v>
      </c>
      <c r="AH128" s="15"/>
      <c r="AI128" s="17">
        <f>AH128*100/I128</f>
        <v>0</v>
      </c>
      <c r="AJ128" s="15">
        <v>1822</v>
      </c>
      <c r="AK128" s="17">
        <f>AJ128*100/I128</f>
        <v>16.710996973310099</v>
      </c>
      <c r="AL128" s="15">
        <v>10124</v>
      </c>
      <c r="AM128" s="15">
        <v>56801</v>
      </c>
      <c r="AN128" s="17">
        <f>AM128/I128</f>
        <v>5.2096670641107954</v>
      </c>
      <c r="AO128" s="17">
        <f>AM128/AA128</f>
        <v>1.9515220229505943</v>
      </c>
      <c r="AP128" s="15">
        <v>1444</v>
      </c>
      <c r="AQ128" s="15">
        <v>11</v>
      </c>
      <c r="AR128" s="15">
        <v>268</v>
      </c>
      <c r="AS128" s="15">
        <f>AP128+AQ128+AR128</f>
        <v>1723</v>
      </c>
      <c r="AT128" s="15" t="s">
        <v>58</v>
      </c>
      <c r="AU128" s="15"/>
      <c r="AV128" s="15">
        <v>7500</v>
      </c>
      <c r="AW128" s="19">
        <v>25754</v>
      </c>
      <c r="AX128" s="20">
        <f>AW128/I128</f>
        <v>2.3621021737136569</v>
      </c>
      <c r="AY128" s="19">
        <v>4.9000000000000004</v>
      </c>
      <c r="AZ128" s="21">
        <f>AY128*2000/I128</f>
        <v>0.89883518297716225</v>
      </c>
      <c r="BA128" s="15">
        <v>31</v>
      </c>
      <c r="BB128" s="22" t="s">
        <v>58</v>
      </c>
    </row>
    <row r="129" spans="1:54" x14ac:dyDescent="0.25">
      <c r="A129" s="14" t="s">
        <v>322</v>
      </c>
      <c r="B129" s="15">
        <v>13647</v>
      </c>
      <c r="C129" s="15">
        <v>44860</v>
      </c>
      <c r="D129" s="15">
        <v>44130</v>
      </c>
      <c r="E129" s="15">
        <v>244400438</v>
      </c>
      <c r="F129" s="15" t="s">
        <v>55</v>
      </c>
      <c r="G129" s="15" t="s">
        <v>173</v>
      </c>
      <c r="H129" s="15" t="s">
        <v>323</v>
      </c>
      <c r="I129" s="15">
        <v>6118</v>
      </c>
      <c r="J129" s="15">
        <v>1</v>
      </c>
      <c r="K129" s="15">
        <v>17</v>
      </c>
      <c r="L129" s="15"/>
      <c r="M129" s="15"/>
      <c r="N129" s="15" t="s">
        <v>58</v>
      </c>
      <c r="O129" s="15" t="s">
        <v>59</v>
      </c>
      <c r="P129" s="15">
        <v>489</v>
      </c>
      <c r="Q129" s="16">
        <f>P129/I129</f>
        <v>7.9928081072245832E-2</v>
      </c>
      <c r="R129" s="15">
        <v>11643</v>
      </c>
      <c r="S129" s="15">
        <v>392</v>
      </c>
      <c r="T129" s="15">
        <v>80</v>
      </c>
      <c r="U129" s="15">
        <v>7</v>
      </c>
      <c r="V129" s="15">
        <v>454</v>
      </c>
      <c r="W129" s="15">
        <v>38</v>
      </c>
      <c r="X129" s="15">
        <v>0</v>
      </c>
      <c r="Y129" s="15">
        <v>0</v>
      </c>
      <c r="Z129" s="15">
        <v>35</v>
      </c>
      <c r="AA129" s="15">
        <f>R129+T129+V129+X129</f>
        <v>12177</v>
      </c>
      <c r="AB129" s="17">
        <f>AA129/I129</f>
        <v>1.9903563255966001</v>
      </c>
      <c r="AC129" s="18">
        <f>AA129/P129</f>
        <v>24.901840490797547</v>
      </c>
      <c r="AD129" s="15">
        <f>S129+U129+W129+Y129</f>
        <v>437</v>
      </c>
      <c r="AE129" s="18">
        <f>AD129/I129*100</f>
        <v>7.1428571428571423</v>
      </c>
      <c r="AF129" s="18">
        <f>AA129/AD129</f>
        <v>27.864988558352401</v>
      </c>
      <c r="AG129" s="18">
        <f>AF129/2</f>
        <v>13.932494279176201</v>
      </c>
      <c r="AH129" s="15">
        <v>1047</v>
      </c>
      <c r="AI129" s="17">
        <f>AH129*100/I129</f>
        <v>17.113435763321348</v>
      </c>
      <c r="AJ129" s="15">
        <v>798</v>
      </c>
      <c r="AK129" s="17">
        <f>AJ129*100/I129</f>
        <v>13.043478260869565</v>
      </c>
      <c r="AL129" s="15"/>
      <c r="AM129" s="15">
        <v>19057</v>
      </c>
      <c r="AN129" s="17">
        <f>AM129/I129</f>
        <v>3.1149068322981366</v>
      </c>
      <c r="AO129" s="17">
        <f>AM129/AA129</f>
        <v>1.5649995893898332</v>
      </c>
      <c r="AP129" s="15">
        <v>1247</v>
      </c>
      <c r="AQ129" s="15"/>
      <c r="AR129" s="15">
        <v>335</v>
      </c>
      <c r="AS129" s="15">
        <f>AP129+AQ129+AR129</f>
        <v>1582</v>
      </c>
      <c r="AT129" s="15" t="s">
        <v>58</v>
      </c>
      <c r="AU129" s="15"/>
      <c r="AV129" s="15"/>
      <c r="AW129" s="15">
        <v>16136</v>
      </c>
      <c r="AX129" s="20">
        <f>AW129/I129</f>
        <v>2.6374632232755801</v>
      </c>
      <c r="AY129" s="15">
        <v>2</v>
      </c>
      <c r="AZ129" s="21">
        <f>AY129*2000/I129</f>
        <v>0.6538084341288003</v>
      </c>
      <c r="BA129" s="15">
        <v>14</v>
      </c>
      <c r="BB129" s="22"/>
    </row>
    <row r="130" spans="1:54" x14ac:dyDescent="0.25">
      <c r="A130" s="14" t="s">
        <v>324</v>
      </c>
      <c r="B130" s="15">
        <v>1885</v>
      </c>
      <c r="C130" s="15">
        <v>44210</v>
      </c>
      <c r="D130" s="15">
        <v>44131</v>
      </c>
      <c r="E130" s="15">
        <v>200067346</v>
      </c>
      <c r="F130" s="15" t="s">
        <v>97</v>
      </c>
      <c r="G130" s="15" t="s">
        <v>123</v>
      </c>
      <c r="H130" s="15" t="s">
        <v>325</v>
      </c>
      <c r="I130" s="15">
        <v>15407</v>
      </c>
      <c r="J130" s="15">
        <v>1</v>
      </c>
      <c r="K130" s="15">
        <v>23</v>
      </c>
      <c r="L130" s="15">
        <v>70</v>
      </c>
      <c r="M130" s="15">
        <v>9</v>
      </c>
      <c r="N130" s="15" t="s">
        <v>60</v>
      </c>
      <c r="O130" s="15" t="s">
        <v>326</v>
      </c>
      <c r="P130" s="15">
        <v>655</v>
      </c>
      <c r="Q130" s="16">
        <f>P130/I130</f>
        <v>4.2513143376387355E-2</v>
      </c>
      <c r="R130" s="15">
        <v>20417</v>
      </c>
      <c r="S130" s="15">
        <v>1655</v>
      </c>
      <c r="T130" s="15">
        <v>282</v>
      </c>
      <c r="U130" s="15">
        <v>16</v>
      </c>
      <c r="V130" s="15">
        <v>0</v>
      </c>
      <c r="W130" s="15">
        <v>0</v>
      </c>
      <c r="X130" s="15">
        <v>0</v>
      </c>
      <c r="Y130" s="15">
        <v>0</v>
      </c>
      <c r="Z130" s="15">
        <v>87</v>
      </c>
      <c r="AA130" s="15">
        <f>R130+T130+V130+X130</f>
        <v>20699</v>
      </c>
      <c r="AB130" s="17">
        <f>AA130/I130</f>
        <v>1.3434802362562472</v>
      </c>
      <c r="AC130" s="18">
        <f>AA130/P130</f>
        <v>31.601526717557253</v>
      </c>
      <c r="AD130" s="15">
        <f>S130+U130+W130+Y130</f>
        <v>1671</v>
      </c>
      <c r="AE130" s="18">
        <f>AD130/I130*100</f>
        <v>10.845719478159278</v>
      </c>
      <c r="AF130" s="18">
        <f>AA130/AD130</f>
        <v>12.387193297426691</v>
      </c>
      <c r="AG130" s="18">
        <f>AF130/2</f>
        <v>6.1935966487133456</v>
      </c>
      <c r="AH130" s="15">
        <v>1049</v>
      </c>
      <c r="AI130" s="17">
        <f>AH130*100/I130</f>
        <v>6.8085934964626471</v>
      </c>
      <c r="AJ130" s="15"/>
      <c r="AK130" s="17">
        <f>AJ130*100/I130</f>
        <v>0</v>
      </c>
      <c r="AL130" s="15"/>
      <c r="AM130" s="15">
        <v>51103</v>
      </c>
      <c r="AN130" s="17">
        <f>AM130/I130</f>
        <v>3.3168689556695008</v>
      </c>
      <c r="AO130" s="17">
        <f>AM130/AA130</f>
        <v>2.4688632301077345</v>
      </c>
      <c r="AP130" s="15">
        <v>0</v>
      </c>
      <c r="AQ130" s="15"/>
      <c r="AR130" s="15">
        <v>0</v>
      </c>
      <c r="AS130" s="15">
        <f>AP130+AQ130+AR130</f>
        <v>0</v>
      </c>
      <c r="AT130" s="15" t="s">
        <v>60</v>
      </c>
      <c r="AU130" s="15" t="s">
        <v>80</v>
      </c>
      <c r="AV130" s="15">
        <v>5966</v>
      </c>
      <c r="AW130" s="15">
        <v>31736</v>
      </c>
      <c r="AX130" s="20">
        <f>AW130/I130</f>
        <v>2.0598429285389757</v>
      </c>
      <c r="AY130" s="15">
        <v>7.5</v>
      </c>
      <c r="AZ130" s="21">
        <f>AY130*2000/I130</f>
        <v>0.97358343610047382</v>
      </c>
      <c r="BA130" s="15">
        <v>0</v>
      </c>
      <c r="BB130" s="22"/>
    </row>
    <row r="131" spans="1:54" x14ac:dyDescent="0.25">
      <c r="A131" s="14" t="s">
        <v>327</v>
      </c>
      <c r="B131" s="15">
        <v>1886</v>
      </c>
      <c r="C131" s="15">
        <v>44380</v>
      </c>
      <c r="D131" s="15">
        <v>44132</v>
      </c>
      <c r="E131" s="15">
        <v>244400644</v>
      </c>
      <c r="F131" s="15" t="s">
        <v>97</v>
      </c>
      <c r="G131" s="15" t="s">
        <v>82</v>
      </c>
      <c r="H131" s="15" t="s">
        <v>328</v>
      </c>
      <c r="I131" s="15">
        <v>10962</v>
      </c>
      <c r="J131" s="15">
        <v>1</v>
      </c>
      <c r="K131" s="15">
        <v>25</v>
      </c>
      <c r="L131" s="15">
        <v>88</v>
      </c>
      <c r="M131" s="15">
        <v>6</v>
      </c>
      <c r="N131" s="15" t="s">
        <v>60</v>
      </c>
      <c r="O131" s="15" t="s">
        <v>329</v>
      </c>
      <c r="P131" s="15">
        <v>900</v>
      </c>
      <c r="Q131" s="16">
        <f>P131/I131</f>
        <v>8.2101806239737271E-2</v>
      </c>
      <c r="R131" s="15">
        <v>20553</v>
      </c>
      <c r="S131" s="15">
        <v>1603</v>
      </c>
      <c r="T131" s="15">
        <v>7501</v>
      </c>
      <c r="U131" s="15">
        <v>354</v>
      </c>
      <c r="V131" s="15">
        <v>3954</v>
      </c>
      <c r="W131" s="15">
        <v>260</v>
      </c>
      <c r="X131" s="15">
        <v>0</v>
      </c>
      <c r="Y131" s="15">
        <v>0</v>
      </c>
      <c r="Z131" s="15">
        <v>65</v>
      </c>
      <c r="AA131" s="15">
        <f>R131+T131+V131+X131</f>
        <v>32008</v>
      </c>
      <c r="AB131" s="17">
        <f>AA131/I131</f>
        <v>2.9199051268016785</v>
      </c>
      <c r="AC131" s="18">
        <f>AA131/P131</f>
        <v>35.564444444444447</v>
      </c>
      <c r="AD131" s="15">
        <f>S131+U131+W131+Y131</f>
        <v>2217</v>
      </c>
      <c r="AE131" s="18">
        <f>AD131/I131*100</f>
        <v>20.224411603721947</v>
      </c>
      <c r="AF131" s="18">
        <f>AA131/AD131</f>
        <v>14.437528191249436</v>
      </c>
      <c r="AG131" s="18">
        <f>AF131/2</f>
        <v>7.2187640956247181</v>
      </c>
      <c r="AH131" s="15">
        <v>3478</v>
      </c>
      <c r="AI131" s="17">
        <f>AH131*100/I131</f>
        <v>31.727786900200694</v>
      </c>
      <c r="AJ131" s="15">
        <v>2403</v>
      </c>
      <c r="AK131" s="17">
        <f>AJ131*100/I131</f>
        <v>21.921182266009851</v>
      </c>
      <c r="AL131" s="15">
        <v>24724</v>
      </c>
      <c r="AM131" s="15">
        <v>71310</v>
      </c>
      <c r="AN131" s="17">
        <f>AM131/I131</f>
        <v>6.50519978106185</v>
      </c>
      <c r="AO131" s="17">
        <f>AM131/AA131</f>
        <v>2.2278805298675333</v>
      </c>
      <c r="AP131" s="15">
        <v>0</v>
      </c>
      <c r="AQ131" s="15"/>
      <c r="AR131" s="15">
        <v>0</v>
      </c>
      <c r="AS131" s="15">
        <f>AP131+AQ131+AR131</f>
        <v>0</v>
      </c>
      <c r="AT131" s="15" t="s">
        <v>60</v>
      </c>
      <c r="AU131" s="15" t="s">
        <v>80</v>
      </c>
      <c r="AV131" s="15">
        <v>5865</v>
      </c>
      <c r="AW131" s="15">
        <v>37648</v>
      </c>
      <c r="AX131" s="20">
        <f>AW131/I131</f>
        <v>3.4344097792373653</v>
      </c>
      <c r="AY131" s="15">
        <v>8</v>
      </c>
      <c r="AZ131" s="21">
        <f>AY131*2000/I131</f>
        <v>1.4595876664842182</v>
      </c>
      <c r="BA131" s="15">
        <v>0</v>
      </c>
      <c r="BB131" s="22"/>
    </row>
    <row r="132" spans="1:54" x14ac:dyDescent="0.25">
      <c r="A132" s="14" t="s">
        <v>330</v>
      </c>
      <c r="B132" s="15">
        <v>13873</v>
      </c>
      <c r="C132" s="15">
        <v>44710</v>
      </c>
      <c r="D132" s="15">
        <v>44133</v>
      </c>
      <c r="E132" s="15">
        <v>200067346</v>
      </c>
      <c r="F132" s="15" t="s">
        <v>55</v>
      </c>
      <c r="G132" s="15" t="s">
        <v>123</v>
      </c>
      <c r="H132" s="15" t="s">
        <v>331</v>
      </c>
      <c r="I132" s="15">
        <v>2955</v>
      </c>
      <c r="J132" s="15">
        <v>1</v>
      </c>
      <c r="K132" s="15">
        <v>6</v>
      </c>
      <c r="L132" s="15">
        <v>0</v>
      </c>
      <c r="M132" s="15">
        <v>0</v>
      </c>
      <c r="N132" s="15" t="s">
        <v>58</v>
      </c>
      <c r="O132" s="15" t="s">
        <v>131</v>
      </c>
      <c r="P132" s="15">
        <v>81</v>
      </c>
      <c r="Q132" s="16">
        <f>P132/I132</f>
        <v>2.7411167512690356E-2</v>
      </c>
      <c r="R132" s="15">
        <v>4890</v>
      </c>
      <c r="S132" s="15">
        <v>268</v>
      </c>
      <c r="T132" s="15">
        <v>0</v>
      </c>
      <c r="U132" s="15">
        <v>0</v>
      </c>
      <c r="V132" s="15">
        <v>906</v>
      </c>
      <c r="W132" s="15">
        <v>43</v>
      </c>
      <c r="X132" s="15">
        <v>0</v>
      </c>
      <c r="Y132" s="15">
        <v>0</v>
      </c>
      <c r="Z132" s="15">
        <v>5</v>
      </c>
      <c r="AA132" s="15">
        <f>R132+T132+V132+X132</f>
        <v>5796</v>
      </c>
      <c r="AB132" s="17">
        <f>AA132/I132</f>
        <v>1.9614213197969543</v>
      </c>
      <c r="AC132" s="18">
        <f>AA132/P132</f>
        <v>71.555555555555557</v>
      </c>
      <c r="AD132" s="15">
        <f>S132+U132+W132+Y132</f>
        <v>311</v>
      </c>
      <c r="AE132" s="18">
        <f>AD132/I132*100</f>
        <v>10.524534686971235</v>
      </c>
      <c r="AF132" s="18">
        <f>AA132/AD132</f>
        <v>18.636655948553056</v>
      </c>
      <c r="AG132" s="18">
        <f>AF132/2</f>
        <v>9.3183279742765279</v>
      </c>
      <c r="AH132" s="15"/>
      <c r="AI132" s="17">
        <f>AH132*100/I132</f>
        <v>0</v>
      </c>
      <c r="AJ132" s="15">
        <v>802</v>
      </c>
      <c r="AK132" s="17">
        <f>AJ132*100/I132</f>
        <v>27.140439932318106</v>
      </c>
      <c r="AL132" s="15">
        <v>803</v>
      </c>
      <c r="AM132" s="15">
        <v>5548</v>
      </c>
      <c r="AN132" s="17">
        <f>AM132/I132</f>
        <v>1.8774957698815566</v>
      </c>
      <c r="AO132" s="17">
        <f>AM132/AA132</f>
        <v>0.95721187025534848</v>
      </c>
      <c r="AP132" s="15">
        <v>876</v>
      </c>
      <c r="AQ132" s="15">
        <v>0</v>
      </c>
      <c r="AR132" s="15">
        <v>41</v>
      </c>
      <c r="AS132" s="15">
        <f>AP132+AQ132+AR132</f>
        <v>917</v>
      </c>
      <c r="AT132" s="15" t="s">
        <v>58</v>
      </c>
      <c r="AU132" s="15"/>
      <c r="AV132" s="15">
        <v>0</v>
      </c>
      <c r="AW132" s="15">
        <v>5300</v>
      </c>
      <c r="AX132" s="20">
        <f>AW132/I132</f>
        <v>1.793570219966159</v>
      </c>
      <c r="AY132" s="15">
        <v>0</v>
      </c>
      <c r="AZ132" s="21">
        <f>AY132*2000/I132</f>
        <v>0</v>
      </c>
      <c r="BA132" s="15">
        <v>10</v>
      </c>
      <c r="BB132" s="22" t="s">
        <v>60</v>
      </c>
    </row>
    <row r="133" spans="1:54" x14ac:dyDescent="0.25">
      <c r="A133" s="14" t="s">
        <v>332</v>
      </c>
      <c r="B133" s="15">
        <v>19802</v>
      </c>
      <c r="C133" s="15">
        <v>44770</v>
      </c>
      <c r="D133" s="15">
        <v>44136</v>
      </c>
      <c r="E133" s="15">
        <v>200067346</v>
      </c>
      <c r="F133" s="15" t="s">
        <v>55</v>
      </c>
      <c r="G133" s="15" t="s">
        <v>123</v>
      </c>
      <c r="H133" s="15"/>
      <c r="I133" s="15">
        <v>1276</v>
      </c>
      <c r="J133" s="15">
        <v>1</v>
      </c>
      <c r="K133" s="15">
        <v>10</v>
      </c>
      <c r="L133" s="15">
        <v>0</v>
      </c>
      <c r="M133" s="15">
        <v>0</v>
      </c>
      <c r="N133" s="15" t="s">
        <v>58</v>
      </c>
      <c r="O133" s="15" t="s">
        <v>333</v>
      </c>
      <c r="P133" s="15">
        <v>165</v>
      </c>
      <c r="Q133" s="16">
        <f>P133/I133</f>
        <v>0.12931034482758622</v>
      </c>
      <c r="R133" s="15">
        <v>0</v>
      </c>
      <c r="S133" s="15">
        <v>0</v>
      </c>
      <c r="T133" s="15"/>
      <c r="U133" s="15"/>
      <c r="V133" s="15"/>
      <c r="W133" s="15"/>
      <c r="X133" s="15"/>
      <c r="Y133" s="15"/>
      <c r="Z133" s="15">
        <v>0</v>
      </c>
      <c r="AA133" s="15">
        <f>R133+T133+V133+X133</f>
        <v>0</v>
      </c>
      <c r="AB133" s="17">
        <f>AA133/I133</f>
        <v>0</v>
      </c>
      <c r="AC133" s="18">
        <f>AA133/P133</f>
        <v>0</v>
      </c>
      <c r="AD133" s="15">
        <f>S133+U133+W133+Y133</f>
        <v>0</v>
      </c>
      <c r="AE133" s="18">
        <f>AD133/I133*100</f>
        <v>0</v>
      </c>
      <c r="AF133" s="18" t="e">
        <f>AA133/AD133</f>
        <v>#DIV/0!</v>
      </c>
      <c r="AG133" s="18" t="e">
        <f>AF133/2</f>
        <v>#DIV/0!</v>
      </c>
      <c r="AH133" s="15"/>
      <c r="AI133" s="17">
        <f>AH133*100/I133</f>
        <v>0</v>
      </c>
      <c r="AJ133" s="15"/>
      <c r="AK133" s="17">
        <f>AJ133*100/I133</f>
        <v>0</v>
      </c>
      <c r="AL133" s="15"/>
      <c r="AM133" s="15"/>
      <c r="AN133" s="17">
        <f>AM133/I133</f>
        <v>0</v>
      </c>
      <c r="AO133" s="17" t="e">
        <f>AM133/AA133</f>
        <v>#DIV/0!</v>
      </c>
      <c r="AP133" s="15"/>
      <c r="AQ133" s="15"/>
      <c r="AR133" s="15"/>
      <c r="AS133" s="15">
        <f>AP133+AQ133+AR133</f>
        <v>0</v>
      </c>
      <c r="AT133" s="15"/>
      <c r="AU133" s="15"/>
      <c r="AV133" s="15"/>
      <c r="AW133" s="15"/>
      <c r="AX133" s="20">
        <f>AW133/I133</f>
        <v>0</v>
      </c>
      <c r="AY133" s="15"/>
      <c r="AZ133" s="21">
        <f>AY133*2000/I133</f>
        <v>0</v>
      </c>
      <c r="BA133" s="15"/>
      <c r="BB133" s="22"/>
    </row>
    <row r="134" spans="1:54" x14ac:dyDescent="0.25">
      <c r="A134" s="14" t="s">
        <v>334</v>
      </c>
      <c r="B134" s="15">
        <v>10110</v>
      </c>
      <c r="C134" s="15">
        <v>44260</v>
      </c>
      <c r="D134" s="15">
        <v>44137</v>
      </c>
      <c r="E134" s="15">
        <v>200072734</v>
      </c>
      <c r="F134" s="15" t="s">
        <v>55</v>
      </c>
      <c r="G134" s="15" t="s">
        <v>94</v>
      </c>
      <c r="H134" s="15" t="s">
        <v>109</v>
      </c>
      <c r="I134" s="15">
        <v>3524</v>
      </c>
      <c r="J134" s="15">
        <v>1</v>
      </c>
      <c r="K134" s="15">
        <v>12</v>
      </c>
      <c r="L134" s="15">
        <v>13</v>
      </c>
      <c r="M134" s="15">
        <v>1</v>
      </c>
      <c r="N134" s="15" t="s">
        <v>58</v>
      </c>
      <c r="O134" s="15" t="s">
        <v>59</v>
      </c>
      <c r="P134" s="15">
        <v>70</v>
      </c>
      <c r="Q134" s="16">
        <f>P134/I134</f>
        <v>1.9863791146424517E-2</v>
      </c>
      <c r="R134" s="15">
        <v>5325</v>
      </c>
      <c r="S134" s="15">
        <v>587</v>
      </c>
      <c r="T134" s="15">
        <v>0</v>
      </c>
      <c r="U134" s="15">
        <v>0</v>
      </c>
      <c r="V134" s="15">
        <v>0</v>
      </c>
      <c r="W134" s="15">
        <v>0</v>
      </c>
      <c r="X134" s="15">
        <v>0</v>
      </c>
      <c r="Y134" s="15">
        <v>0</v>
      </c>
      <c r="Z134" s="15">
        <v>12</v>
      </c>
      <c r="AA134" s="15">
        <f>R134+T134+V134+X134</f>
        <v>5325</v>
      </c>
      <c r="AB134" s="17">
        <f>AA134/I134</f>
        <v>1.5110669693530079</v>
      </c>
      <c r="AC134" s="18">
        <f>AA134/P134</f>
        <v>76.071428571428569</v>
      </c>
      <c r="AD134" s="15">
        <f>S134+U134+W134+Y134</f>
        <v>587</v>
      </c>
      <c r="AE134" s="18">
        <f>AD134/I134*100</f>
        <v>16.657207718501702</v>
      </c>
      <c r="AF134" s="18">
        <f>AA134/AD134</f>
        <v>9.0715502555366268</v>
      </c>
      <c r="AG134" s="18">
        <f>AF134/2</f>
        <v>4.5357751277683134</v>
      </c>
      <c r="AH134" s="15"/>
      <c r="AI134" s="17">
        <f>AH134*100/I134</f>
        <v>0</v>
      </c>
      <c r="AJ134" s="15">
        <v>604</v>
      </c>
      <c r="AK134" s="17">
        <f>AJ134*100/I134</f>
        <v>17.139614074914871</v>
      </c>
      <c r="AL134" s="15"/>
      <c r="AM134" s="15">
        <v>10201</v>
      </c>
      <c r="AN134" s="17">
        <f>AM134/I134</f>
        <v>2.8947219069239503</v>
      </c>
      <c r="AO134" s="17">
        <f>AM134/AA134</f>
        <v>1.9156807511737088</v>
      </c>
      <c r="AP134" s="15"/>
      <c r="AQ134" s="15"/>
      <c r="AR134" s="15"/>
      <c r="AS134" s="15">
        <f>AP134+AQ134+AR134</f>
        <v>0</v>
      </c>
      <c r="AT134" s="15" t="s">
        <v>58</v>
      </c>
      <c r="AU134" s="15"/>
      <c r="AV134" s="19">
        <v>3001</v>
      </c>
      <c r="AW134" s="15">
        <v>8004</v>
      </c>
      <c r="AX134" s="20">
        <f>AW134/I134</f>
        <v>2.2712826333711691</v>
      </c>
      <c r="AY134" s="19">
        <v>0.95</v>
      </c>
      <c r="AZ134" s="21">
        <f>AY134*2000/I134</f>
        <v>0.53916004540295115</v>
      </c>
      <c r="BA134" s="15">
        <v>14</v>
      </c>
      <c r="BB134" s="22" t="s">
        <v>60</v>
      </c>
    </row>
    <row r="135" spans="1:54" x14ac:dyDescent="0.25">
      <c r="A135" s="14" t="s">
        <v>335</v>
      </c>
      <c r="B135" s="15">
        <v>5715</v>
      </c>
      <c r="C135" s="15">
        <v>44390</v>
      </c>
      <c r="D135" s="15">
        <v>44138</v>
      </c>
      <c r="E135" s="15">
        <v>244400537</v>
      </c>
      <c r="F135" s="15" t="s">
        <v>55</v>
      </c>
      <c r="G135" s="15" t="s">
        <v>56</v>
      </c>
      <c r="H135" s="15" t="s">
        <v>57</v>
      </c>
      <c r="I135" s="15">
        <v>1147</v>
      </c>
      <c r="J135" s="15">
        <v>1</v>
      </c>
      <c r="K135" s="15">
        <v>4</v>
      </c>
      <c r="L135" s="15">
        <v>15</v>
      </c>
      <c r="M135" s="15">
        <v>1</v>
      </c>
      <c r="N135" s="15" t="s">
        <v>58</v>
      </c>
      <c r="O135" s="15" t="s">
        <v>59</v>
      </c>
      <c r="P135" s="15">
        <v>65</v>
      </c>
      <c r="Q135" s="16">
        <f>P135/I135</f>
        <v>5.6669572798605058E-2</v>
      </c>
      <c r="R135" s="15">
        <v>2489</v>
      </c>
      <c r="S135" s="15">
        <v>222</v>
      </c>
      <c r="T135" s="15">
        <v>1</v>
      </c>
      <c r="U135" s="15">
        <v>0</v>
      </c>
      <c r="V135" s="15">
        <v>51</v>
      </c>
      <c r="W135" s="15">
        <v>1</v>
      </c>
      <c r="X135" s="15">
        <v>0</v>
      </c>
      <c r="Y135" s="15">
        <v>0</v>
      </c>
      <c r="Z135" s="15">
        <v>3</v>
      </c>
      <c r="AA135" s="15">
        <f>R135+T135+V135+X135</f>
        <v>2541</v>
      </c>
      <c r="AB135" s="17">
        <f>AA135/I135</f>
        <v>2.2153443766346994</v>
      </c>
      <c r="AC135" s="18">
        <f>AA135/P135</f>
        <v>39.092307692307692</v>
      </c>
      <c r="AD135" s="15">
        <f>S135+U135+W135+Y135</f>
        <v>223</v>
      </c>
      <c r="AE135" s="18">
        <f>AD135/I135*100</f>
        <v>19.442022667829121</v>
      </c>
      <c r="AF135" s="18">
        <f>AA135/AD135</f>
        <v>11.394618834080717</v>
      </c>
      <c r="AG135" s="18">
        <f>AF135/2</f>
        <v>5.6973094170403584</v>
      </c>
      <c r="AH135" s="15"/>
      <c r="AI135" s="17">
        <f>AH135*100/I135</f>
        <v>0</v>
      </c>
      <c r="AJ135" s="15">
        <v>79</v>
      </c>
      <c r="AK135" s="17">
        <f>AJ135*100/I135</f>
        <v>6.8875326939843067</v>
      </c>
      <c r="AL135" s="15">
        <v>283</v>
      </c>
      <c r="AM135" s="15">
        <v>1024</v>
      </c>
      <c r="AN135" s="17">
        <f>AM135/I135</f>
        <v>0.89276373147340893</v>
      </c>
      <c r="AO135" s="17">
        <f>AM135/AA135</f>
        <v>0.40299094844549388</v>
      </c>
      <c r="AP135" s="15">
        <v>243</v>
      </c>
      <c r="AQ135" s="15">
        <v>2</v>
      </c>
      <c r="AR135" s="15">
        <v>8</v>
      </c>
      <c r="AS135" s="15">
        <f>AP135+AQ135+AR135</f>
        <v>253</v>
      </c>
      <c r="AT135" s="15" t="s">
        <v>60</v>
      </c>
      <c r="AU135" s="15" t="s">
        <v>61</v>
      </c>
      <c r="AV135" s="19">
        <v>500</v>
      </c>
      <c r="AW135" s="19">
        <v>2969</v>
      </c>
      <c r="AX135" s="20">
        <f>AW135/I135</f>
        <v>2.5884917175239757</v>
      </c>
      <c r="AY135" s="19">
        <v>0.3</v>
      </c>
      <c r="AZ135" s="21">
        <f>AY135*2000/I135</f>
        <v>0.52310374891020051</v>
      </c>
      <c r="BA135" s="15">
        <v>10</v>
      </c>
      <c r="BB135" s="22" t="s">
        <v>58</v>
      </c>
    </row>
    <row r="136" spans="1:54" x14ac:dyDescent="0.25">
      <c r="A136" s="14" t="s">
        <v>336</v>
      </c>
      <c r="B136" s="15">
        <v>13191</v>
      </c>
      <c r="C136" s="15">
        <v>44750</v>
      </c>
      <c r="D136" s="15">
        <v>44139</v>
      </c>
      <c r="E136" s="15">
        <v>200072734</v>
      </c>
      <c r="F136" s="15" t="s">
        <v>55</v>
      </c>
      <c r="G136" s="15" t="s">
        <v>94</v>
      </c>
      <c r="H136" s="15" t="s">
        <v>337</v>
      </c>
      <c r="I136" s="15">
        <v>1391</v>
      </c>
      <c r="J136" s="15">
        <v>1</v>
      </c>
      <c r="K136" s="15">
        <v>8</v>
      </c>
      <c r="L136" s="15">
        <v>13</v>
      </c>
      <c r="M136" s="15">
        <v>4</v>
      </c>
      <c r="N136" s="15" t="s">
        <v>58</v>
      </c>
      <c r="O136" s="15" t="s">
        <v>59</v>
      </c>
      <c r="P136" s="15">
        <v>130</v>
      </c>
      <c r="Q136" s="16">
        <f>P136/I136</f>
        <v>9.3457943925233641E-2</v>
      </c>
      <c r="R136" s="15">
        <v>3617</v>
      </c>
      <c r="S136" s="15">
        <v>403</v>
      </c>
      <c r="T136" s="15">
        <v>0</v>
      </c>
      <c r="U136" s="15">
        <v>0</v>
      </c>
      <c r="V136" s="15">
        <v>0</v>
      </c>
      <c r="W136" s="15">
        <v>0</v>
      </c>
      <c r="X136" s="15"/>
      <c r="Y136" s="15"/>
      <c r="Z136" s="15">
        <v>13</v>
      </c>
      <c r="AA136" s="15">
        <f>R136+T136+V136+X136</f>
        <v>3617</v>
      </c>
      <c r="AB136" s="17">
        <f>AA136/I136</f>
        <v>2.6002875629043851</v>
      </c>
      <c r="AC136" s="18">
        <f>AA136/P136</f>
        <v>27.823076923076922</v>
      </c>
      <c r="AD136" s="15">
        <f>S136+U136+W136+Y136</f>
        <v>403</v>
      </c>
      <c r="AE136" s="18">
        <f>AD136/I136*100</f>
        <v>28.971962616822427</v>
      </c>
      <c r="AF136" s="18">
        <f>AA136/AD136</f>
        <v>8.9751861042183627</v>
      </c>
      <c r="AG136" s="18">
        <f>AF136/2</f>
        <v>4.4875930521091814</v>
      </c>
      <c r="AH136" s="15"/>
      <c r="AI136" s="17">
        <f>AH136*100/I136</f>
        <v>0</v>
      </c>
      <c r="AJ136" s="15">
        <v>188</v>
      </c>
      <c r="AK136" s="17">
        <f>AJ136*100/I136</f>
        <v>13.515456506110711</v>
      </c>
      <c r="AL136" s="15">
        <v>1210</v>
      </c>
      <c r="AM136" s="15">
        <v>4110</v>
      </c>
      <c r="AN136" s="17">
        <f>AM136/I136</f>
        <v>2.95470884255931</v>
      </c>
      <c r="AO136" s="17">
        <f>AM136/AA136</f>
        <v>1.1363008017694223</v>
      </c>
      <c r="AP136" s="15">
        <v>1004</v>
      </c>
      <c r="AQ136" s="15">
        <v>3</v>
      </c>
      <c r="AR136" s="15">
        <v>5</v>
      </c>
      <c r="AS136" s="15">
        <f>AP136+AQ136+AR136</f>
        <v>1012</v>
      </c>
      <c r="AT136" s="15" t="s">
        <v>58</v>
      </c>
      <c r="AU136" s="15"/>
      <c r="AV136" s="19">
        <v>1231</v>
      </c>
      <c r="AW136" s="15">
        <v>3834</v>
      </c>
      <c r="AX136" s="20">
        <f>AW136/I136</f>
        <v>2.756290438533429</v>
      </c>
      <c r="AY136" s="19">
        <v>0.95</v>
      </c>
      <c r="AZ136" s="21">
        <f>AY136*2000/I136</f>
        <v>1.3659237958303379</v>
      </c>
      <c r="BA136" s="15">
        <v>12</v>
      </c>
      <c r="BB136" s="22" t="s">
        <v>60</v>
      </c>
    </row>
    <row r="137" spans="1:54" x14ac:dyDescent="0.25">
      <c r="A137" s="14" t="s">
        <v>338</v>
      </c>
      <c r="B137" s="15">
        <v>14161</v>
      </c>
      <c r="C137" s="15">
        <v>44140</v>
      </c>
      <c r="D137" s="15">
        <v>44142</v>
      </c>
      <c r="E137" s="15">
        <v>200067635</v>
      </c>
      <c r="F137" s="15" t="s">
        <v>55</v>
      </c>
      <c r="G137" s="15" t="s">
        <v>63</v>
      </c>
      <c r="H137" s="15"/>
      <c r="I137" s="15">
        <v>1938</v>
      </c>
      <c r="J137" s="15">
        <v>1</v>
      </c>
      <c r="K137" s="15">
        <v>4</v>
      </c>
      <c r="L137" s="15">
        <v>10</v>
      </c>
      <c r="M137" s="15">
        <v>0</v>
      </c>
      <c r="N137" s="15" t="s">
        <v>58</v>
      </c>
      <c r="O137" s="15" t="s">
        <v>276</v>
      </c>
      <c r="P137" s="15">
        <v>120</v>
      </c>
      <c r="Q137" s="16">
        <f>P137/I137</f>
        <v>6.1919504643962849E-2</v>
      </c>
      <c r="R137" s="15">
        <v>2169</v>
      </c>
      <c r="S137" s="15">
        <v>533</v>
      </c>
      <c r="T137" s="15">
        <v>0</v>
      </c>
      <c r="U137" s="15">
        <v>0</v>
      </c>
      <c r="V137" s="15">
        <v>0</v>
      </c>
      <c r="W137" s="15">
        <v>0</v>
      </c>
      <c r="X137" s="15">
        <v>0</v>
      </c>
      <c r="Y137" s="15">
        <v>0</v>
      </c>
      <c r="Z137" s="15">
        <v>11</v>
      </c>
      <c r="AA137" s="15">
        <f>R137+T137+V137+X137</f>
        <v>2169</v>
      </c>
      <c r="AB137" s="17">
        <f>AA137/I137</f>
        <v>1.1191950464396285</v>
      </c>
      <c r="AC137" s="18">
        <f>AA137/P137</f>
        <v>18.074999999999999</v>
      </c>
      <c r="AD137" s="15">
        <f>S137+U137+W137+Y137</f>
        <v>533</v>
      </c>
      <c r="AE137" s="18">
        <f>AD137/I137*100</f>
        <v>27.502579979360164</v>
      </c>
      <c r="AF137" s="18">
        <f>AA137/AD137</f>
        <v>4.0694183864915576</v>
      </c>
      <c r="AG137" s="18">
        <f>AF137/2</f>
        <v>2.0347091932457788</v>
      </c>
      <c r="AH137" s="15"/>
      <c r="AI137" s="17">
        <f>AH137*100/I137</f>
        <v>0</v>
      </c>
      <c r="AJ137" s="15">
        <v>116</v>
      </c>
      <c r="AK137" s="17">
        <f>AJ137*100/I137</f>
        <v>5.9855521155830758</v>
      </c>
      <c r="AL137" s="15">
        <v>470</v>
      </c>
      <c r="AM137" s="15">
        <v>1766</v>
      </c>
      <c r="AN137" s="17">
        <f>AM137/I137</f>
        <v>0.91124871001031993</v>
      </c>
      <c r="AO137" s="17">
        <f>AM137/AA137</f>
        <v>0.81420009220839096</v>
      </c>
      <c r="AP137" s="15">
        <v>1219</v>
      </c>
      <c r="AQ137" s="15">
        <v>0</v>
      </c>
      <c r="AR137" s="15">
        <v>0</v>
      </c>
      <c r="AS137" s="15">
        <f>AP137+AQ137+AR137</f>
        <v>1219</v>
      </c>
      <c r="AT137" s="15" t="s">
        <v>58</v>
      </c>
      <c r="AU137" s="15"/>
      <c r="AV137" s="15">
        <v>0</v>
      </c>
      <c r="AW137" s="15">
        <v>326</v>
      </c>
      <c r="AX137" s="20">
        <f>AW137/I137</f>
        <v>0.16821465428276575</v>
      </c>
      <c r="AY137" s="15">
        <v>0</v>
      </c>
      <c r="AZ137" s="21">
        <f>AY137*2000/I137</f>
        <v>0</v>
      </c>
      <c r="BA137" s="15">
        <v>17</v>
      </c>
      <c r="BB137" s="22" t="s">
        <v>58</v>
      </c>
    </row>
    <row r="138" spans="1:54" x14ac:dyDescent="0.25">
      <c r="A138" s="14" t="s">
        <v>339</v>
      </c>
      <c r="B138" s="15">
        <v>1887</v>
      </c>
      <c r="C138" s="15">
        <v>44402</v>
      </c>
      <c r="D138" s="15">
        <v>44143</v>
      </c>
      <c r="E138" s="15">
        <v>244400404</v>
      </c>
      <c r="F138" s="15" t="s">
        <v>97</v>
      </c>
      <c r="G138" s="15" t="s">
        <v>74</v>
      </c>
      <c r="H138" s="15" t="s">
        <v>340</v>
      </c>
      <c r="I138" s="15">
        <v>42154</v>
      </c>
      <c r="J138" s="15">
        <v>1</v>
      </c>
      <c r="K138" s="15">
        <v>32</v>
      </c>
      <c r="L138" s="15">
        <v>232</v>
      </c>
      <c r="M138" s="15">
        <v>24</v>
      </c>
      <c r="N138" s="15" t="s">
        <v>60</v>
      </c>
      <c r="O138" s="15" t="s">
        <v>247</v>
      </c>
      <c r="P138" s="15">
        <v>2205</v>
      </c>
      <c r="Q138" s="16">
        <f>P138/I138</f>
        <v>5.2308203254732649E-2</v>
      </c>
      <c r="R138" s="15">
        <v>88925</v>
      </c>
      <c r="S138" s="15">
        <v>6503</v>
      </c>
      <c r="T138" s="15">
        <v>1415</v>
      </c>
      <c r="U138" s="15">
        <v>73</v>
      </c>
      <c r="V138" s="15">
        <v>6382</v>
      </c>
      <c r="W138" s="15">
        <v>101</v>
      </c>
      <c r="X138" s="15">
        <v>97</v>
      </c>
      <c r="Y138" s="15">
        <v>14</v>
      </c>
      <c r="Z138" s="15">
        <v>182</v>
      </c>
      <c r="AA138" s="15">
        <f>R138+T138+V138+X138</f>
        <v>96819</v>
      </c>
      <c r="AB138" s="17">
        <f>AA138/I138</f>
        <v>2.296792712435356</v>
      </c>
      <c r="AC138" s="18">
        <f>AA138/P138</f>
        <v>43.908843537414967</v>
      </c>
      <c r="AD138" s="15">
        <f>S138+U138+W138+Y138</f>
        <v>6691</v>
      </c>
      <c r="AE138" s="18">
        <f>AD138/I138*100</f>
        <v>15.872752289225222</v>
      </c>
      <c r="AF138" s="18">
        <f>AA138/AD138</f>
        <v>14.470034374532954</v>
      </c>
      <c r="AG138" s="18">
        <f>AF138/2</f>
        <v>7.235017187266477</v>
      </c>
      <c r="AH138" s="15">
        <v>8321</v>
      </c>
      <c r="AI138" s="17">
        <f>AH138*100/I138</f>
        <v>19.739526498078476</v>
      </c>
      <c r="AJ138" s="15">
        <v>4974</v>
      </c>
      <c r="AK138" s="17">
        <f>AJ138*100/I138</f>
        <v>11.799591972292072</v>
      </c>
      <c r="AL138" s="15">
        <v>45074</v>
      </c>
      <c r="AM138" s="15">
        <v>232136</v>
      </c>
      <c r="AN138" s="17">
        <f>AM138/I138</f>
        <v>5.5068558143948376</v>
      </c>
      <c r="AO138" s="17">
        <f>AM138/AA138</f>
        <v>2.3976285646412379</v>
      </c>
      <c r="AP138" s="15">
        <v>0</v>
      </c>
      <c r="AQ138" s="15"/>
      <c r="AR138" s="15">
        <v>0</v>
      </c>
      <c r="AS138" s="15">
        <f>AP138+AQ138+AR138</f>
        <v>0</v>
      </c>
      <c r="AT138" s="15" t="s">
        <v>58</v>
      </c>
      <c r="AU138" s="15"/>
      <c r="AV138" s="15">
        <v>10942</v>
      </c>
      <c r="AW138" s="15">
        <v>132895</v>
      </c>
      <c r="AX138" s="20">
        <f>AW138/I138</f>
        <v>3.1526071072733313</v>
      </c>
      <c r="AY138" s="15">
        <v>24.7</v>
      </c>
      <c r="AZ138" s="21">
        <f>AY138*2000/I138</f>
        <v>1.1718935332352802</v>
      </c>
      <c r="BA138" s="15">
        <v>0</v>
      </c>
      <c r="BB138" s="22"/>
    </row>
    <row r="139" spans="1:54" x14ac:dyDescent="0.25">
      <c r="A139" s="14" t="s">
        <v>341</v>
      </c>
      <c r="B139" s="15">
        <v>13876</v>
      </c>
      <c r="C139" s="15">
        <v>44640</v>
      </c>
      <c r="D139" s="15">
        <v>44145</v>
      </c>
      <c r="E139" s="15">
        <v>200067346</v>
      </c>
      <c r="F139" s="15" t="s">
        <v>55</v>
      </c>
      <c r="G139" s="15" t="s">
        <v>123</v>
      </c>
      <c r="H139" s="15" t="s">
        <v>342</v>
      </c>
      <c r="I139" s="15">
        <v>2993</v>
      </c>
      <c r="J139" s="15">
        <v>1</v>
      </c>
      <c r="K139" s="15">
        <v>5</v>
      </c>
      <c r="L139" s="15">
        <v>17</v>
      </c>
      <c r="M139" s="15">
        <v>0</v>
      </c>
      <c r="N139" s="15" t="s">
        <v>60</v>
      </c>
      <c r="O139" s="15" t="s">
        <v>343</v>
      </c>
      <c r="P139" s="15">
        <v>100</v>
      </c>
      <c r="Q139" s="16">
        <f>P139/I139</f>
        <v>3.341129301703976E-2</v>
      </c>
      <c r="R139" s="15">
        <v>5798</v>
      </c>
      <c r="S139" s="15">
        <v>267</v>
      </c>
      <c r="T139" s="15">
        <v>64</v>
      </c>
      <c r="U139" s="15">
        <v>1</v>
      </c>
      <c r="V139" s="15">
        <v>0</v>
      </c>
      <c r="W139" s="15">
        <v>0</v>
      </c>
      <c r="X139" s="15">
        <v>0</v>
      </c>
      <c r="Y139" s="15">
        <v>0</v>
      </c>
      <c r="Z139" s="15">
        <v>5</v>
      </c>
      <c r="AA139" s="15">
        <f>R139+T139+V139+X139</f>
        <v>5862</v>
      </c>
      <c r="AB139" s="17">
        <f>AA139/I139</f>
        <v>1.9585699966588708</v>
      </c>
      <c r="AC139" s="18">
        <f>AA139/P139</f>
        <v>58.62</v>
      </c>
      <c r="AD139" s="15">
        <f>S139+U139+W139+Y139</f>
        <v>268</v>
      </c>
      <c r="AE139" s="18">
        <f>AD139/I139*100</f>
        <v>8.9542265285666556</v>
      </c>
      <c r="AF139" s="18">
        <f>AA139/AD139</f>
        <v>21.873134328358208</v>
      </c>
      <c r="AG139" s="18">
        <f>AF139/2</f>
        <v>10.936567164179104</v>
      </c>
      <c r="AH139" s="15"/>
      <c r="AI139" s="17">
        <f>AH139*100/I139</f>
        <v>0</v>
      </c>
      <c r="AJ139" s="15">
        <v>300</v>
      </c>
      <c r="AK139" s="17">
        <f>AJ139*100/I139</f>
        <v>10.023387905111928</v>
      </c>
      <c r="AL139" s="15">
        <v>240</v>
      </c>
      <c r="AM139" s="15">
        <v>4544</v>
      </c>
      <c r="AN139" s="17">
        <f>AM139/I139</f>
        <v>1.5182091546942866</v>
      </c>
      <c r="AO139" s="17">
        <f>AM139/AA139</f>
        <v>0.77516206073012628</v>
      </c>
      <c r="AP139" s="15">
        <v>631</v>
      </c>
      <c r="AQ139" s="15">
        <v>14</v>
      </c>
      <c r="AR139" s="15">
        <v>0</v>
      </c>
      <c r="AS139" s="15">
        <f>AP139+AQ139+AR139</f>
        <v>645</v>
      </c>
      <c r="AT139" s="15" t="s">
        <v>60</v>
      </c>
      <c r="AU139" s="15"/>
      <c r="AV139" s="15">
        <v>0</v>
      </c>
      <c r="AW139" s="15">
        <v>2808</v>
      </c>
      <c r="AX139" s="20">
        <f>AW139/I139</f>
        <v>0.93818910791847643</v>
      </c>
      <c r="AY139" s="15">
        <v>0</v>
      </c>
      <c r="AZ139" s="21">
        <f>AY139*2000/I139</f>
        <v>0</v>
      </c>
      <c r="BA139" s="15">
        <v>12</v>
      </c>
      <c r="BB139" s="22" t="s">
        <v>58</v>
      </c>
    </row>
    <row r="140" spans="1:54" x14ac:dyDescent="0.25">
      <c r="A140" s="14" t="s">
        <v>344</v>
      </c>
      <c r="B140" s="15">
        <v>13311</v>
      </c>
      <c r="C140" s="15">
        <v>44460</v>
      </c>
      <c r="D140" s="15">
        <v>44146</v>
      </c>
      <c r="E140" s="15">
        <v>200072726</v>
      </c>
      <c r="F140" s="15" t="s">
        <v>55</v>
      </c>
      <c r="G140" s="15" t="s">
        <v>118</v>
      </c>
      <c r="H140" s="15" t="s">
        <v>152</v>
      </c>
      <c r="I140" s="15">
        <v>2288</v>
      </c>
      <c r="J140" s="15">
        <v>1</v>
      </c>
      <c r="K140" s="15"/>
      <c r="L140" s="15"/>
      <c r="M140" s="15"/>
      <c r="N140" s="15"/>
      <c r="O140" s="15" t="s">
        <v>119</v>
      </c>
      <c r="P140" s="15"/>
      <c r="Q140" s="16">
        <f>P140/I140</f>
        <v>0</v>
      </c>
      <c r="R140" s="15"/>
      <c r="S140" s="15"/>
      <c r="T140" s="15"/>
      <c r="U140" s="15"/>
      <c r="V140" s="15"/>
      <c r="W140" s="15"/>
      <c r="X140" s="15"/>
      <c r="Y140" s="15"/>
      <c r="Z140" s="15"/>
      <c r="AA140" s="15">
        <f>R140+T140+V140+X140</f>
        <v>0</v>
      </c>
      <c r="AB140" s="17">
        <f>AA140/I140</f>
        <v>0</v>
      </c>
      <c r="AC140" s="18" t="e">
        <f>AA140/P140</f>
        <v>#DIV/0!</v>
      </c>
      <c r="AD140" s="15">
        <f>S140+U140+W140+Y140</f>
        <v>0</v>
      </c>
      <c r="AE140" s="18">
        <f>AD140/I140*100</f>
        <v>0</v>
      </c>
      <c r="AF140" s="18" t="e">
        <f>AA140/AD140</f>
        <v>#DIV/0!</v>
      </c>
      <c r="AG140" s="18" t="e">
        <f>AF140/2</f>
        <v>#DIV/0!</v>
      </c>
      <c r="AH140" s="15"/>
      <c r="AI140" s="17">
        <f>AH140*100/I140</f>
        <v>0</v>
      </c>
      <c r="AJ140" s="15"/>
      <c r="AK140" s="17">
        <f>AJ140*100/I140</f>
        <v>0</v>
      </c>
      <c r="AL140" s="15"/>
      <c r="AM140" s="15"/>
      <c r="AN140" s="17">
        <f>AM140/I140</f>
        <v>0</v>
      </c>
      <c r="AO140" s="17" t="e">
        <f>AM140/AA140</f>
        <v>#DIV/0!</v>
      </c>
      <c r="AP140" s="15"/>
      <c r="AQ140" s="15"/>
      <c r="AR140" s="15"/>
      <c r="AS140" s="15">
        <f>AP140+AQ140+AR140</f>
        <v>0</v>
      </c>
      <c r="AT140" s="15" t="s">
        <v>58</v>
      </c>
      <c r="AU140" s="15"/>
      <c r="AV140" s="15"/>
      <c r="AW140" s="15"/>
      <c r="AX140" s="20">
        <f>AW140/I140</f>
        <v>0</v>
      </c>
      <c r="AY140" s="15"/>
      <c r="AZ140" s="21">
        <f>AY140*2000/I140</f>
        <v>0</v>
      </c>
      <c r="BA140" s="15"/>
      <c r="BB140" s="22" t="s">
        <v>60</v>
      </c>
    </row>
    <row r="141" spans="1:54" x14ac:dyDescent="0.25">
      <c r="A141" s="14" t="s">
        <v>345</v>
      </c>
      <c r="B141" s="15">
        <v>13305</v>
      </c>
      <c r="C141" s="15">
        <v>44660</v>
      </c>
      <c r="D141" s="15">
        <v>44148</v>
      </c>
      <c r="E141" s="15">
        <v>200072726</v>
      </c>
      <c r="F141" s="15" t="s">
        <v>55</v>
      </c>
      <c r="G141" s="15" t="s">
        <v>118</v>
      </c>
      <c r="H141" s="15" t="s">
        <v>152</v>
      </c>
      <c r="I141" s="15">
        <v>711</v>
      </c>
      <c r="J141" s="15">
        <v>1</v>
      </c>
      <c r="K141" s="15"/>
      <c r="L141" s="15"/>
      <c r="M141" s="15"/>
      <c r="N141" s="15"/>
      <c r="O141" s="15" t="s">
        <v>119</v>
      </c>
      <c r="P141" s="15"/>
      <c r="Q141" s="16">
        <f>P141/I141</f>
        <v>0</v>
      </c>
      <c r="R141" s="15"/>
      <c r="S141" s="15"/>
      <c r="T141" s="15"/>
      <c r="U141" s="15"/>
      <c r="V141" s="15"/>
      <c r="W141" s="15"/>
      <c r="X141" s="15"/>
      <c r="Y141" s="15"/>
      <c r="Z141" s="15"/>
      <c r="AA141" s="15">
        <f>R141+T141+V141+X141</f>
        <v>0</v>
      </c>
      <c r="AB141" s="17">
        <f>AA141/I141</f>
        <v>0</v>
      </c>
      <c r="AC141" s="18" t="e">
        <f>AA141/P141</f>
        <v>#DIV/0!</v>
      </c>
      <c r="AD141" s="15">
        <f>S141+U141+W141+Y141</f>
        <v>0</v>
      </c>
      <c r="AE141" s="18">
        <f>AD141/I141*100</f>
        <v>0</v>
      </c>
      <c r="AF141" s="18" t="e">
        <f>AA141/AD141</f>
        <v>#DIV/0!</v>
      </c>
      <c r="AG141" s="18" t="e">
        <f>AF141/2</f>
        <v>#DIV/0!</v>
      </c>
      <c r="AH141" s="15"/>
      <c r="AI141" s="17">
        <f>AH141*100/I141</f>
        <v>0</v>
      </c>
      <c r="AJ141" s="15"/>
      <c r="AK141" s="17">
        <f>AJ141*100/I141</f>
        <v>0</v>
      </c>
      <c r="AL141" s="15"/>
      <c r="AM141" s="15"/>
      <c r="AN141" s="17">
        <f>AM141/I141</f>
        <v>0</v>
      </c>
      <c r="AO141" s="17" t="e">
        <f>AM141/AA141</f>
        <v>#DIV/0!</v>
      </c>
      <c r="AP141" s="15"/>
      <c r="AQ141" s="15"/>
      <c r="AR141" s="15"/>
      <c r="AS141" s="15">
        <f>AP141+AQ141+AR141</f>
        <v>0</v>
      </c>
      <c r="AT141" s="15" t="s">
        <v>58</v>
      </c>
      <c r="AU141" s="15"/>
      <c r="AV141" s="15"/>
      <c r="AW141" s="15"/>
      <c r="AX141" s="20">
        <f>AW141/I141</f>
        <v>0</v>
      </c>
      <c r="AY141" s="15"/>
      <c r="AZ141" s="21">
        <f>AY141*2000/I141</f>
        <v>0</v>
      </c>
      <c r="BA141" s="15"/>
      <c r="BB141" s="22" t="s">
        <v>60</v>
      </c>
    </row>
    <row r="142" spans="1:54" x14ac:dyDescent="0.25">
      <c r="A142" s="14" t="s">
        <v>346</v>
      </c>
      <c r="B142" s="15">
        <v>5714</v>
      </c>
      <c r="C142" s="15">
        <v>44390</v>
      </c>
      <c r="D142" s="15">
        <v>44149</v>
      </c>
      <c r="E142" s="15">
        <v>244400537</v>
      </c>
      <c r="F142" s="15" t="s">
        <v>55</v>
      </c>
      <c r="G142" s="15" t="s">
        <v>56</v>
      </c>
      <c r="H142" s="15" t="s">
        <v>57</v>
      </c>
      <c r="I142" s="15">
        <v>3957</v>
      </c>
      <c r="J142" s="15">
        <v>1</v>
      </c>
      <c r="K142" s="15">
        <v>16</v>
      </c>
      <c r="L142" s="15">
        <v>17</v>
      </c>
      <c r="M142" s="15">
        <v>3</v>
      </c>
      <c r="N142" s="15" t="s">
        <v>60</v>
      </c>
      <c r="O142" s="15" t="s">
        <v>59</v>
      </c>
      <c r="P142" s="15">
        <v>360</v>
      </c>
      <c r="Q142" s="16">
        <f>P142/I142</f>
        <v>9.0978013646702049E-2</v>
      </c>
      <c r="R142" s="15">
        <v>9177</v>
      </c>
      <c r="S142" s="15">
        <v>808</v>
      </c>
      <c r="T142" s="15">
        <v>1490</v>
      </c>
      <c r="U142" s="15">
        <v>177</v>
      </c>
      <c r="V142" s="15">
        <v>313</v>
      </c>
      <c r="W142" s="15">
        <v>44</v>
      </c>
      <c r="X142" s="15">
        <v>0</v>
      </c>
      <c r="Y142" s="15">
        <v>0</v>
      </c>
      <c r="Z142" s="15">
        <v>18</v>
      </c>
      <c r="AA142" s="15">
        <f>R142+T142+V142+X142</f>
        <v>10980</v>
      </c>
      <c r="AB142" s="17">
        <f>AA142/I142</f>
        <v>2.7748294162244123</v>
      </c>
      <c r="AC142" s="18">
        <f>AA142/P142</f>
        <v>30.5</v>
      </c>
      <c r="AD142" s="15">
        <f>S142+U142+W142+Y142</f>
        <v>1029</v>
      </c>
      <c r="AE142" s="18">
        <f>AD142/I142*100</f>
        <v>26.004548900682334</v>
      </c>
      <c r="AF142" s="18">
        <f>AA142/AD142</f>
        <v>10.670553935860058</v>
      </c>
      <c r="AG142" s="18">
        <f>AF142/2</f>
        <v>5.3352769679300289</v>
      </c>
      <c r="AH142" s="15"/>
      <c r="AI142" s="17">
        <f>AH142*100/I142</f>
        <v>0</v>
      </c>
      <c r="AJ142" s="15">
        <v>568</v>
      </c>
      <c r="AK142" s="17">
        <f>AJ142*100/I142</f>
        <v>14.35430881981299</v>
      </c>
      <c r="AL142" s="15">
        <v>3011</v>
      </c>
      <c r="AM142" s="15">
        <v>14402</v>
      </c>
      <c r="AN142" s="17">
        <f>AM142/I142</f>
        <v>3.6396259792772301</v>
      </c>
      <c r="AO142" s="17">
        <f>AM142/AA142</f>
        <v>1.3116575591985429</v>
      </c>
      <c r="AP142" s="15">
        <v>2136</v>
      </c>
      <c r="AQ142" s="15">
        <v>9</v>
      </c>
      <c r="AR142" s="15">
        <v>245</v>
      </c>
      <c r="AS142" s="15">
        <f>AP142+AQ142+AR142</f>
        <v>2390</v>
      </c>
      <c r="AT142" s="15" t="s">
        <v>60</v>
      </c>
      <c r="AU142" s="15" t="s">
        <v>61</v>
      </c>
      <c r="AV142" s="19">
        <v>500</v>
      </c>
      <c r="AW142" s="19">
        <v>11730</v>
      </c>
      <c r="AX142" s="20">
        <f>AW142/I142</f>
        <v>2.9643669446550418</v>
      </c>
      <c r="AY142" s="19">
        <v>1.5</v>
      </c>
      <c r="AZ142" s="21">
        <f>AY142*2000/I142</f>
        <v>0.75815011372251706</v>
      </c>
      <c r="BA142" s="15">
        <v>10</v>
      </c>
      <c r="BB142" s="22" t="s">
        <v>58</v>
      </c>
    </row>
    <row r="143" spans="1:54" x14ac:dyDescent="0.25">
      <c r="A143" s="14" t="s">
        <v>347</v>
      </c>
      <c r="B143" s="15">
        <v>1891</v>
      </c>
      <c r="C143" s="15">
        <v>44860</v>
      </c>
      <c r="D143" s="15">
        <v>44150</v>
      </c>
      <c r="E143" s="15">
        <v>244400404</v>
      </c>
      <c r="F143" s="15" t="s">
        <v>55</v>
      </c>
      <c r="G143" s="15" t="s">
        <v>74</v>
      </c>
      <c r="H143" s="15"/>
      <c r="I143" s="15">
        <v>4004</v>
      </c>
      <c r="J143" s="15">
        <v>1</v>
      </c>
      <c r="K143" s="15">
        <v>18</v>
      </c>
      <c r="L143" s="15">
        <v>13</v>
      </c>
      <c r="M143" s="15">
        <v>3</v>
      </c>
      <c r="N143" s="15" t="s">
        <v>58</v>
      </c>
      <c r="O143" s="15" t="s">
        <v>348</v>
      </c>
      <c r="P143" s="15">
        <v>450</v>
      </c>
      <c r="Q143" s="16">
        <f>P143/I143</f>
        <v>0.11238761238761238</v>
      </c>
      <c r="R143" s="15">
        <v>9115</v>
      </c>
      <c r="S143" s="15">
        <v>0</v>
      </c>
      <c r="T143" s="15"/>
      <c r="U143" s="15"/>
      <c r="V143" s="15"/>
      <c r="W143" s="15"/>
      <c r="X143" s="15"/>
      <c r="Y143" s="15"/>
      <c r="Z143" s="15"/>
      <c r="AA143" s="15">
        <f>R143+T143+V143+X143</f>
        <v>9115</v>
      </c>
      <c r="AB143" s="17">
        <f>AA143/I143</f>
        <v>2.2764735264735263</v>
      </c>
      <c r="AC143" s="18">
        <f>AA143/P143</f>
        <v>20.255555555555556</v>
      </c>
      <c r="AD143" s="15">
        <f>S143+U143+W143+Y143</f>
        <v>0</v>
      </c>
      <c r="AE143" s="18">
        <f>AD143/I143*100</f>
        <v>0</v>
      </c>
      <c r="AF143" s="18" t="e">
        <f>AA143/AD143</f>
        <v>#DIV/0!</v>
      </c>
      <c r="AG143" s="18" t="e">
        <f>AF143/2</f>
        <v>#DIV/0!</v>
      </c>
      <c r="AH143" s="15">
        <v>744</v>
      </c>
      <c r="AI143" s="17">
        <f>AH143*100/I143</f>
        <v>18.581418581418582</v>
      </c>
      <c r="AJ143" s="15"/>
      <c r="AK143" s="17">
        <f>AJ143*100/I143</f>
        <v>0</v>
      </c>
      <c r="AL143" s="15"/>
      <c r="AM143" s="15">
        <v>14846</v>
      </c>
      <c r="AN143" s="17">
        <f>AM143/I143</f>
        <v>3.7077922077922079</v>
      </c>
      <c r="AO143" s="17">
        <f>AM143/AA143</f>
        <v>1.6287438288535381</v>
      </c>
      <c r="AP143" s="15">
        <v>1229</v>
      </c>
      <c r="AQ143" s="15"/>
      <c r="AR143" s="15">
        <v>109</v>
      </c>
      <c r="AS143" s="15">
        <f>AP143+AQ143+AR143</f>
        <v>1338</v>
      </c>
      <c r="AT143" s="15"/>
      <c r="AU143" s="15"/>
      <c r="AV143" s="15"/>
      <c r="AW143" s="15"/>
      <c r="AX143" s="20">
        <f>AW143/I143</f>
        <v>0</v>
      </c>
      <c r="AY143" s="15">
        <v>2.4</v>
      </c>
      <c r="AZ143" s="21">
        <f>AY143*2000/I143</f>
        <v>1.1988011988011988</v>
      </c>
      <c r="BA143" s="15">
        <v>10</v>
      </c>
      <c r="BB143" s="22"/>
    </row>
    <row r="144" spans="1:54" x14ac:dyDescent="0.25">
      <c r="A144" s="14" t="s">
        <v>349</v>
      </c>
      <c r="B144" s="15">
        <v>1892</v>
      </c>
      <c r="C144" s="15">
        <v>44117</v>
      </c>
      <c r="D144" s="15">
        <v>44151</v>
      </c>
      <c r="E144" s="15">
        <v>244400644</v>
      </c>
      <c r="F144" s="15" t="s">
        <v>55</v>
      </c>
      <c r="G144" s="15" t="s">
        <v>82</v>
      </c>
      <c r="H144" s="15" t="s">
        <v>350</v>
      </c>
      <c r="I144" s="15">
        <v>6643</v>
      </c>
      <c r="J144" s="15">
        <v>1</v>
      </c>
      <c r="K144" s="15">
        <v>11</v>
      </c>
      <c r="L144" s="15">
        <v>35</v>
      </c>
      <c r="M144" s="15">
        <v>1</v>
      </c>
      <c r="N144" s="15" t="s">
        <v>60</v>
      </c>
      <c r="O144" s="15" t="s">
        <v>351</v>
      </c>
      <c r="P144" s="15">
        <v>287</v>
      </c>
      <c r="Q144" s="16">
        <f>P144/I144</f>
        <v>4.3203371970495258E-2</v>
      </c>
      <c r="R144" s="15">
        <v>7538</v>
      </c>
      <c r="S144" s="15">
        <v>841</v>
      </c>
      <c r="T144" s="15">
        <v>158</v>
      </c>
      <c r="U144" s="15">
        <v>9</v>
      </c>
      <c r="V144" s="15">
        <v>0</v>
      </c>
      <c r="W144" s="15">
        <v>0</v>
      </c>
      <c r="X144" s="15">
        <v>0</v>
      </c>
      <c r="Y144" s="15">
        <v>0</v>
      </c>
      <c r="Z144" s="15">
        <v>44</v>
      </c>
      <c r="AA144" s="15">
        <f>R144+T144+V144+X144</f>
        <v>7696</v>
      </c>
      <c r="AB144" s="17">
        <f>AA144/I144</f>
        <v>1.1585127201565557</v>
      </c>
      <c r="AC144" s="18">
        <f>AA144/P144</f>
        <v>26.815331010452962</v>
      </c>
      <c r="AD144" s="15">
        <f>S144+U144+W144+Y144</f>
        <v>850</v>
      </c>
      <c r="AE144" s="18">
        <f>AD144/I144*100</f>
        <v>12.795423754327864</v>
      </c>
      <c r="AF144" s="18">
        <f>AA144/AD144</f>
        <v>9.054117647058824</v>
      </c>
      <c r="AG144" s="18">
        <f>AF144/2</f>
        <v>4.527058823529412</v>
      </c>
      <c r="AH144" s="15">
        <v>707</v>
      </c>
      <c r="AI144" s="17">
        <f>AH144*100/I144</f>
        <v>10.642781875658589</v>
      </c>
      <c r="AJ144" s="15">
        <v>567</v>
      </c>
      <c r="AK144" s="17">
        <f>AJ144*100/I144</f>
        <v>8.5353003161222336</v>
      </c>
      <c r="AL144" s="15"/>
      <c r="AM144" s="15">
        <v>20938</v>
      </c>
      <c r="AN144" s="17">
        <f>AM144/I144</f>
        <v>3.1518892066837272</v>
      </c>
      <c r="AO144" s="17">
        <f>AM144/AA144</f>
        <v>2.7206340956340958</v>
      </c>
      <c r="AP144" s="15">
        <v>2518</v>
      </c>
      <c r="AQ144" s="15"/>
      <c r="AR144" s="15">
        <v>0</v>
      </c>
      <c r="AS144" s="15">
        <f>AP144+AQ144+AR144</f>
        <v>2518</v>
      </c>
      <c r="AT144" s="15" t="s">
        <v>58</v>
      </c>
      <c r="AU144" s="15"/>
      <c r="AV144" s="15">
        <v>990</v>
      </c>
      <c r="AW144" s="15">
        <v>12192</v>
      </c>
      <c r="AX144" s="20">
        <f>AW144/I144</f>
        <v>1.8353153695619449</v>
      </c>
      <c r="AY144" s="15">
        <v>0.8</v>
      </c>
      <c r="AZ144" s="21">
        <f>AY144*2000/I144</f>
        <v>0.24085503537558331</v>
      </c>
      <c r="BA144" s="15">
        <v>18</v>
      </c>
      <c r="BB144" s="22"/>
    </row>
    <row r="145" spans="1:54" x14ac:dyDescent="0.25">
      <c r="A145" s="14" t="s">
        <v>352</v>
      </c>
      <c r="B145" s="15">
        <v>13314</v>
      </c>
      <c r="C145" s="15">
        <v>44110</v>
      </c>
      <c r="D145" s="15">
        <v>44153</v>
      </c>
      <c r="E145" s="15">
        <v>200072726</v>
      </c>
      <c r="F145" s="15" t="s">
        <v>55</v>
      </c>
      <c r="G145" s="15" t="s">
        <v>118</v>
      </c>
      <c r="H145" s="15" t="s">
        <v>152</v>
      </c>
      <c r="I145" s="15">
        <v>1838</v>
      </c>
      <c r="J145" s="15">
        <v>1</v>
      </c>
      <c r="K145" s="15"/>
      <c r="L145" s="15"/>
      <c r="M145" s="15"/>
      <c r="N145" s="15"/>
      <c r="O145" s="15" t="s">
        <v>119</v>
      </c>
      <c r="P145" s="15"/>
      <c r="Q145" s="16">
        <f>P145/I145</f>
        <v>0</v>
      </c>
      <c r="R145" s="15"/>
      <c r="S145" s="15"/>
      <c r="T145" s="15"/>
      <c r="U145" s="15"/>
      <c r="V145" s="15"/>
      <c r="W145" s="15"/>
      <c r="X145" s="15"/>
      <c r="Y145" s="15"/>
      <c r="Z145" s="15"/>
      <c r="AA145" s="15">
        <f>R145+T145+V145+X145</f>
        <v>0</v>
      </c>
      <c r="AB145" s="17">
        <f>AA145/I145</f>
        <v>0</v>
      </c>
      <c r="AC145" s="18" t="e">
        <f>AA145/P145</f>
        <v>#DIV/0!</v>
      </c>
      <c r="AD145" s="15">
        <f>S145+U145+W145+Y145</f>
        <v>0</v>
      </c>
      <c r="AE145" s="18">
        <f>AD145/I145*100</f>
        <v>0</v>
      </c>
      <c r="AF145" s="18" t="e">
        <f>AA145/AD145</f>
        <v>#DIV/0!</v>
      </c>
      <c r="AG145" s="18" t="e">
        <f>AF145/2</f>
        <v>#DIV/0!</v>
      </c>
      <c r="AH145" s="15"/>
      <c r="AI145" s="17">
        <f>AH145*100/I145</f>
        <v>0</v>
      </c>
      <c r="AJ145" s="15"/>
      <c r="AK145" s="17">
        <f>AJ145*100/I145</f>
        <v>0</v>
      </c>
      <c r="AL145" s="15"/>
      <c r="AM145" s="15"/>
      <c r="AN145" s="17">
        <f>AM145/I145</f>
        <v>0</v>
      </c>
      <c r="AO145" s="17" t="e">
        <f>AM145/AA145</f>
        <v>#DIV/0!</v>
      </c>
      <c r="AP145" s="15"/>
      <c r="AQ145" s="15"/>
      <c r="AR145" s="15"/>
      <c r="AS145" s="15">
        <f>AP145+AQ145+AR145</f>
        <v>0</v>
      </c>
      <c r="AT145" s="15" t="s">
        <v>58</v>
      </c>
      <c r="AU145" s="15"/>
      <c r="AV145" s="15"/>
      <c r="AW145" s="15"/>
      <c r="AX145" s="20">
        <f>AW145/I145</f>
        <v>0</v>
      </c>
      <c r="AY145" s="15"/>
      <c r="AZ145" s="21">
        <f>AY145*2000/I145</f>
        <v>0</v>
      </c>
      <c r="BA145" s="15"/>
      <c r="BB145" s="22" t="s">
        <v>60</v>
      </c>
    </row>
    <row r="146" spans="1:54" x14ac:dyDescent="0.25">
      <c r="A146" s="14" t="s">
        <v>353</v>
      </c>
      <c r="B146" s="15">
        <v>13877</v>
      </c>
      <c r="C146" s="15">
        <v>44310</v>
      </c>
      <c r="D146" s="15">
        <v>44155</v>
      </c>
      <c r="E146" s="15">
        <v>244400438</v>
      </c>
      <c r="F146" s="15" t="s">
        <v>55</v>
      </c>
      <c r="G146" s="15" t="s">
        <v>173</v>
      </c>
      <c r="H146" s="15" t="s">
        <v>354</v>
      </c>
      <c r="I146" s="15">
        <v>3430</v>
      </c>
      <c r="J146" s="15">
        <v>1</v>
      </c>
      <c r="K146" s="15">
        <v>6</v>
      </c>
      <c r="L146" s="15">
        <v>15</v>
      </c>
      <c r="M146" s="15">
        <v>0</v>
      </c>
      <c r="N146" s="15" t="s">
        <v>58</v>
      </c>
      <c r="O146" s="15" t="s">
        <v>355</v>
      </c>
      <c r="P146" s="15">
        <v>166</v>
      </c>
      <c r="Q146" s="16">
        <f>P146/I146</f>
        <v>4.8396501457725949E-2</v>
      </c>
      <c r="R146" s="15">
        <v>4998</v>
      </c>
      <c r="S146" s="15">
        <v>343</v>
      </c>
      <c r="T146" s="15">
        <v>2</v>
      </c>
      <c r="U146" s="15">
        <v>0</v>
      </c>
      <c r="V146" s="15">
        <v>0</v>
      </c>
      <c r="W146" s="15">
        <v>0</v>
      </c>
      <c r="X146" s="15">
        <v>0</v>
      </c>
      <c r="Y146" s="15">
        <v>0</v>
      </c>
      <c r="Z146" s="15">
        <v>7</v>
      </c>
      <c r="AA146" s="15">
        <f>R146+T146+V146+X146</f>
        <v>5000</v>
      </c>
      <c r="AB146" s="17">
        <f>AA146/I146</f>
        <v>1.4577259475218658</v>
      </c>
      <c r="AC146" s="18">
        <f>AA146/P146</f>
        <v>30.120481927710845</v>
      </c>
      <c r="AD146" s="15">
        <f>S146+U146+W146+Y146</f>
        <v>343</v>
      </c>
      <c r="AE146" s="18">
        <f>AD146/I146*100</f>
        <v>10</v>
      </c>
      <c r="AF146" s="18">
        <f>AA146/AD146</f>
        <v>14.577259475218659</v>
      </c>
      <c r="AG146" s="18">
        <f>AF146/2</f>
        <v>7.2886297376093294</v>
      </c>
      <c r="AH146" s="15"/>
      <c r="AI146" s="17">
        <f>AH146*100/I146</f>
        <v>0</v>
      </c>
      <c r="AJ146" s="15">
        <v>333</v>
      </c>
      <c r="AK146" s="17">
        <f>AJ146*100/I146</f>
        <v>9.7084548104956276</v>
      </c>
      <c r="AL146" s="15"/>
      <c r="AM146" s="15">
        <v>4020</v>
      </c>
      <c r="AN146" s="17">
        <f>AM146/I146</f>
        <v>1.1720116618075802</v>
      </c>
      <c r="AO146" s="17">
        <f>AM146/AA146</f>
        <v>0.80400000000000005</v>
      </c>
      <c r="AP146" s="15">
        <v>677</v>
      </c>
      <c r="AQ146" s="15">
        <v>1</v>
      </c>
      <c r="AR146" s="15">
        <v>0</v>
      </c>
      <c r="AS146" s="15">
        <f>AP146+AQ146+AR146</f>
        <v>678</v>
      </c>
      <c r="AT146" s="15" t="s">
        <v>58</v>
      </c>
      <c r="AU146" s="15"/>
      <c r="AV146" s="15">
        <v>0</v>
      </c>
      <c r="AW146" s="15">
        <v>3753</v>
      </c>
      <c r="AX146" s="20">
        <f>AW146/I146</f>
        <v>1.0941690962099124</v>
      </c>
      <c r="AY146" s="15">
        <v>0.24</v>
      </c>
      <c r="AZ146" s="21">
        <f>AY146*2000/I146</f>
        <v>0.13994169096209913</v>
      </c>
      <c r="BA146" s="15">
        <v>33</v>
      </c>
      <c r="BB146" s="22" t="s">
        <v>58</v>
      </c>
    </row>
    <row r="147" spans="1:54" x14ac:dyDescent="0.25">
      <c r="A147" s="14" t="s">
        <v>356</v>
      </c>
      <c r="B147" s="15">
        <v>4729</v>
      </c>
      <c r="C147" s="15">
        <v>44160</v>
      </c>
      <c r="D147" s="15">
        <v>44152</v>
      </c>
      <c r="E147" s="15">
        <v>200000438</v>
      </c>
      <c r="F147" s="15" t="s">
        <v>55</v>
      </c>
      <c r="G147" s="15" t="s">
        <v>149</v>
      </c>
      <c r="H147" s="15" t="s">
        <v>162</v>
      </c>
      <c r="I147" s="15">
        <v>3019</v>
      </c>
      <c r="J147" s="15">
        <v>1</v>
      </c>
      <c r="K147" s="15">
        <v>8</v>
      </c>
      <c r="L147" s="15">
        <v>4</v>
      </c>
      <c r="M147" s="15">
        <v>2</v>
      </c>
      <c r="N147" s="15" t="s">
        <v>60</v>
      </c>
      <c r="O147" s="15" t="s">
        <v>59</v>
      </c>
      <c r="P147" s="15">
        <v>187</v>
      </c>
      <c r="Q147" s="16">
        <f>P147/I147</f>
        <v>6.1941040079496523E-2</v>
      </c>
      <c r="R147" s="15">
        <v>4542</v>
      </c>
      <c r="S147" s="15">
        <v>283</v>
      </c>
      <c r="T147" s="15">
        <v>93</v>
      </c>
      <c r="U147" s="15">
        <v>0</v>
      </c>
      <c r="V147" s="15">
        <v>86</v>
      </c>
      <c r="W147" s="15">
        <v>0</v>
      </c>
      <c r="X147" s="15">
        <v>6</v>
      </c>
      <c r="Y147" s="15">
        <v>0</v>
      </c>
      <c r="Z147" s="15">
        <v>14</v>
      </c>
      <c r="AA147" s="15">
        <f>R147+T147+V147+X147</f>
        <v>4727</v>
      </c>
      <c r="AB147" s="17">
        <f>AA147/I147</f>
        <v>1.5657502484266312</v>
      </c>
      <c r="AC147" s="18">
        <f>AA147/P147</f>
        <v>25.27807486631016</v>
      </c>
      <c r="AD147" s="15">
        <f>S147+U147+W147+Y147</f>
        <v>283</v>
      </c>
      <c r="AE147" s="18">
        <f>AD147/I147*100</f>
        <v>9.3739648890361043</v>
      </c>
      <c r="AF147" s="18">
        <f>AA147/AD147</f>
        <v>16.703180212014136</v>
      </c>
      <c r="AG147" s="18">
        <f>AF147/2</f>
        <v>8.3515901060070679</v>
      </c>
      <c r="AH147" s="15"/>
      <c r="AI147" s="17">
        <f>AH147*100/I147</f>
        <v>0</v>
      </c>
      <c r="AJ147" s="15">
        <v>373</v>
      </c>
      <c r="AK147" s="17">
        <f>AJ147*100/I147</f>
        <v>12.355084465054654</v>
      </c>
      <c r="AL147" s="15">
        <v>1125</v>
      </c>
      <c r="AM147" s="15">
        <v>6021</v>
      </c>
      <c r="AN147" s="17">
        <f>AM147/I147</f>
        <v>1.9943689963564095</v>
      </c>
      <c r="AO147" s="17">
        <f>AM147/AA147</f>
        <v>1.2737465623016713</v>
      </c>
      <c r="AP147" s="15">
        <v>753</v>
      </c>
      <c r="AQ147" s="15">
        <v>7</v>
      </c>
      <c r="AR147" s="15">
        <v>28</v>
      </c>
      <c r="AS147" s="15">
        <f>AP147+AQ147+AR147</f>
        <v>788</v>
      </c>
      <c r="AT147" s="15" t="s">
        <v>58</v>
      </c>
      <c r="AU147" s="15"/>
      <c r="AV147" s="15">
        <v>795</v>
      </c>
      <c r="AW147" s="19">
        <v>4711</v>
      </c>
      <c r="AX147" s="20">
        <f>AW147/I147</f>
        <v>1.5604504802914871</v>
      </c>
      <c r="AY147" s="19">
        <v>0.7</v>
      </c>
      <c r="AZ147" s="21">
        <f>AY147*2000/I147</f>
        <v>0.46372971182510764</v>
      </c>
      <c r="BA147" s="15">
        <v>14</v>
      </c>
      <c r="BB147" s="22" t="s">
        <v>58</v>
      </c>
    </row>
    <row r="148" spans="1:54" x14ac:dyDescent="0.25">
      <c r="A148" s="14" t="s">
        <v>357</v>
      </c>
      <c r="B148" s="15">
        <v>13886</v>
      </c>
      <c r="C148" s="15">
        <v>44680</v>
      </c>
      <c r="D148" s="15">
        <v>44186</v>
      </c>
      <c r="E148" s="15">
        <v>200067346</v>
      </c>
      <c r="F148" s="15" t="s">
        <v>55</v>
      </c>
      <c r="G148" s="15" t="s">
        <v>123</v>
      </c>
      <c r="H148" s="15" t="s">
        <v>358</v>
      </c>
      <c r="I148" s="15">
        <v>6901</v>
      </c>
      <c r="J148" s="15">
        <v>1</v>
      </c>
      <c r="K148" s="15">
        <v>22</v>
      </c>
      <c r="L148" s="15">
        <v>60</v>
      </c>
      <c r="M148" s="15">
        <v>5</v>
      </c>
      <c r="N148" s="15" t="s">
        <v>60</v>
      </c>
      <c r="O148" s="15" t="s">
        <v>359</v>
      </c>
      <c r="P148" s="15">
        <v>525</v>
      </c>
      <c r="Q148" s="16">
        <f>P148/I148</f>
        <v>7.6075931024489202E-2</v>
      </c>
      <c r="R148" s="15">
        <v>22764</v>
      </c>
      <c r="S148" s="15">
        <v>15930</v>
      </c>
      <c r="T148" s="15">
        <v>234</v>
      </c>
      <c r="U148" s="15">
        <v>20</v>
      </c>
      <c r="V148" s="15">
        <v>0</v>
      </c>
      <c r="W148" s="15">
        <v>0</v>
      </c>
      <c r="X148" s="15">
        <v>0</v>
      </c>
      <c r="Y148" s="15">
        <v>0</v>
      </c>
      <c r="Z148" s="15">
        <v>60</v>
      </c>
      <c r="AA148" s="15">
        <f>R148+T148+V148+X148</f>
        <v>22998</v>
      </c>
      <c r="AB148" s="17">
        <f>AA148/I148</f>
        <v>3.3325604984784816</v>
      </c>
      <c r="AC148" s="18">
        <f>AA148/P148</f>
        <v>43.805714285714288</v>
      </c>
      <c r="AD148" s="15">
        <f>S148+U148+W148+Y148</f>
        <v>15950</v>
      </c>
      <c r="AE148" s="18">
        <f>AD148/I148*100</f>
        <v>231.12592377916243</v>
      </c>
      <c r="AF148" s="18">
        <f>AA148/AD148</f>
        <v>1.4418808777429466</v>
      </c>
      <c r="AG148" s="18">
        <f>AF148/2</f>
        <v>0.7209404388714733</v>
      </c>
      <c r="AH148" s="15">
        <v>2290</v>
      </c>
      <c r="AI148" s="17">
        <f>AH148*100/I148</f>
        <v>33.183596580205766</v>
      </c>
      <c r="AJ148" s="15">
        <v>1619</v>
      </c>
      <c r="AK148" s="17">
        <f>AJ148*100/I148</f>
        <v>23.460368062599624</v>
      </c>
      <c r="AL148" s="15">
        <v>9393</v>
      </c>
      <c r="AM148" s="15"/>
      <c r="AN148" s="17">
        <f>AM148/I148</f>
        <v>0</v>
      </c>
      <c r="AO148" s="17">
        <f>AM148/AA148</f>
        <v>0</v>
      </c>
      <c r="AP148" s="15"/>
      <c r="AQ148" s="15"/>
      <c r="AR148" s="15"/>
      <c r="AS148" s="15">
        <f>AP148+AQ148+AR148</f>
        <v>0</v>
      </c>
      <c r="AT148" s="15" t="s">
        <v>60</v>
      </c>
      <c r="AU148" s="15" t="s">
        <v>360</v>
      </c>
      <c r="AV148" s="15">
        <v>2400</v>
      </c>
      <c r="AW148" s="15">
        <v>20400</v>
      </c>
      <c r="AX148" s="20">
        <f>AW148/I148</f>
        <v>2.9560933198087236</v>
      </c>
      <c r="AY148" s="15">
        <v>2.4</v>
      </c>
      <c r="AZ148" s="21">
        <f>AY148*2000/I148</f>
        <v>0.69555136936675843</v>
      </c>
      <c r="BA148" s="15">
        <v>28</v>
      </c>
      <c r="BB148" s="22"/>
    </row>
    <row r="149" spans="1:54" x14ac:dyDescent="0.25">
      <c r="A149" s="14" t="s">
        <v>361</v>
      </c>
      <c r="B149" s="15">
        <v>4728</v>
      </c>
      <c r="C149" s="15">
        <v>44160</v>
      </c>
      <c r="D149" s="15">
        <v>44189</v>
      </c>
      <c r="E149" s="15">
        <v>200000438</v>
      </c>
      <c r="F149" s="15" t="s">
        <v>55</v>
      </c>
      <c r="G149" s="15" t="s">
        <v>149</v>
      </c>
      <c r="H149" s="15" t="s">
        <v>162</v>
      </c>
      <c r="I149" s="15">
        <v>2403</v>
      </c>
      <c r="J149" s="15">
        <v>1</v>
      </c>
      <c r="K149" s="15">
        <v>10</v>
      </c>
      <c r="L149" s="15">
        <v>4</v>
      </c>
      <c r="M149" s="15">
        <v>2</v>
      </c>
      <c r="N149" s="15" t="s">
        <v>60</v>
      </c>
      <c r="O149" s="15" t="s">
        <v>59</v>
      </c>
      <c r="P149" s="15">
        <v>157</v>
      </c>
      <c r="Q149" s="16">
        <f>P149/I149</f>
        <v>6.5334997919267584E-2</v>
      </c>
      <c r="R149" s="15">
        <v>4602</v>
      </c>
      <c r="S149" s="15">
        <v>219</v>
      </c>
      <c r="T149" s="15">
        <v>138</v>
      </c>
      <c r="U149" s="15">
        <v>11</v>
      </c>
      <c r="V149" s="15">
        <v>76</v>
      </c>
      <c r="W149" s="15">
        <v>1</v>
      </c>
      <c r="X149" s="15">
        <v>0</v>
      </c>
      <c r="Y149" s="15">
        <v>0</v>
      </c>
      <c r="Z149" s="15">
        <v>10</v>
      </c>
      <c r="AA149" s="15">
        <f>R149+T149+V149+X149</f>
        <v>4816</v>
      </c>
      <c r="AB149" s="17">
        <f>AA149/I149</f>
        <v>2.0041614648356223</v>
      </c>
      <c r="AC149" s="18">
        <f>AA149/P149</f>
        <v>30.67515923566879</v>
      </c>
      <c r="AD149" s="15">
        <f>S149+U149+W149+Y149</f>
        <v>231</v>
      </c>
      <c r="AE149" s="18">
        <f>AD149/I149*100</f>
        <v>9.6129837702871406</v>
      </c>
      <c r="AF149" s="18">
        <f>AA149/AD149</f>
        <v>20.848484848484848</v>
      </c>
      <c r="AG149" s="18">
        <f>AF149/2</f>
        <v>10.424242424242424</v>
      </c>
      <c r="AH149" s="15"/>
      <c r="AI149" s="17">
        <f>AH149*100/I149</f>
        <v>0</v>
      </c>
      <c r="AJ149" s="15">
        <v>244</v>
      </c>
      <c r="AK149" s="17">
        <f>AJ149*100/I149</f>
        <v>10.15397419891802</v>
      </c>
      <c r="AL149" s="15">
        <v>1238</v>
      </c>
      <c r="AM149" s="15">
        <v>5727</v>
      </c>
      <c r="AN149" s="17">
        <f>AM149/I149</f>
        <v>2.3832709113607988</v>
      </c>
      <c r="AO149" s="17">
        <f>AM149/AA149</f>
        <v>1.1891611295681064</v>
      </c>
      <c r="AP149" s="15">
        <v>930</v>
      </c>
      <c r="AQ149" s="15">
        <v>13</v>
      </c>
      <c r="AR149" s="15">
        <v>7</v>
      </c>
      <c r="AS149" s="15">
        <f>AP149+AQ149+AR149</f>
        <v>950</v>
      </c>
      <c r="AT149" s="15" t="s">
        <v>58</v>
      </c>
      <c r="AU149" s="15"/>
      <c r="AV149" s="15">
        <v>756</v>
      </c>
      <c r="AW149" s="19">
        <v>3846</v>
      </c>
      <c r="AX149" s="20">
        <f>AW149/I149</f>
        <v>1.6004993757802746</v>
      </c>
      <c r="AY149" s="19">
        <v>0.7</v>
      </c>
      <c r="AZ149" s="21">
        <f>AY149*2000/I149</f>
        <v>0.58260507698709951</v>
      </c>
      <c r="BA149" s="15">
        <v>13</v>
      </c>
      <c r="BB149" s="22" t="s">
        <v>58</v>
      </c>
    </row>
    <row r="150" spans="1:54" x14ac:dyDescent="0.25">
      <c r="A150" s="14" t="s">
        <v>362</v>
      </c>
      <c r="B150" s="15">
        <v>13879</v>
      </c>
      <c r="C150" s="15">
        <v>44270</v>
      </c>
      <c r="D150" s="15">
        <v>44157</v>
      </c>
      <c r="E150" s="15">
        <v>200071546</v>
      </c>
      <c r="F150" s="15" t="s">
        <v>55</v>
      </c>
      <c r="G150" s="15" t="s">
        <v>138</v>
      </c>
      <c r="H150" s="15" t="s">
        <v>363</v>
      </c>
      <c r="I150" s="15">
        <v>1753</v>
      </c>
      <c r="J150" s="15">
        <v>1</v>
      </c>
      <c r="K150" s="15">
        <v>4</v>
      </c>
      <c r="L150" s="15">
        <v>15</v>
      </c>
      <c r="M150" s="15">
        <v>0</v>
      </c>
      <c r="N150" s="15" t="s">
        <v>58</v>
      </c>
      <c r="O150" s="15" t="s">
        <v>175</v>
      </c>
      <c r="P150" s="15">
        <v>65</v>
      </c>
      <c r="Q150" s="16">
        <f>P150/I150</f>
        <v>3.7079292641186534E-2</v>
      </c>
      <c r="R150" s="15">
        <v>4187</v>
      </c>
      <c r="S150" s="15">
        <v>724</v>
      </c>
      <c r="T150" s="15">
        <v>13</v>
      </c>
      <c r="U150" s="15">
        <v>0</v>
      </c>
      <c r="V150" s="15">
        <v>1</v>
      </c>
      <c r="W150" s="15">
        <v>0</v>
      </c>
      <c r="X150" s="15">
        <v>0</v>
      </c>
      <c r="Y150" s="15">
        <v>0</v>
      </c>
      <c r="Z150" s="15">
        <v>1</v>
      </c>
      <c r="AA150" s="15">
        <f>R150+T150+V150+X150</f>
        <v>4201</v>
      </c>
      <c r="AB150" s="17">
        <f>AA150/I150</f>
        <v>2.3964632059326867</v>
      </c>
      <c r="AC150" s="18">
        <f>AA150/P150</f>
        <v>64.630769230769232</v>
      </c>
      <c r="AD150" s="15">
        <f>S150+U150+W150+Y150</f>
        <v>724</v>
      </c>
      <c r="AE150" s="18">
        <f>AD150/I150*100</f>
        <v>41.300627495721621</v>
      </c>
      <c r="AF150" s="18">
        <f>AA150/AD150</f>
        <v>5.8024861878453038</v>
      </c>
      <c r="AG150" s="18">
        <f>AF150/2</f>
        <v>2.9012430939226519</v>
      </c>
      <c r="AH150" s="15"/>
      <c r="AI150" s="17">
        <f>AH150*100/I150</f>
        <v>0</v>
      </c>
      <c r="AJ150" s="15">
        <v>141</v>
      </c>
      <c r="AK150" s="17">
        <f>AJ150*100/I150</f>
        <v>8.0433542498573871</v>
      </c>
      <c r="AL150" s="15">
        <v>990</v>
      </c>
      <c r="AM150" s="15">
        <v>2365</v>
      </c>
      <c r="AN150" s="17">
        <f>AM150/I150</f>
        <v>1.3491158014831717</v>
      </c>
      <c r="AO150" s="17">
        <f>AM150/AA150</f>
        <v>0.56296119971435377</v>
      </c>
      <c r="AP150" s="15">
        <v>614</v>
      </c>
      <c r="AQ150" s="15"/>
      <c r="AR150" s="15">
        <v>0</v>
      </c>
      <c r="AS150" s="15">
        <f>AP150+AQ150+AR150</f>
        <v>614</v>
      </c>
      <c r="AT150" s="15" t="s">
        <v>60</v>
      </c>
      <c r="AU150" s="15"/>
      <c r="AV150" s="15">
        <v>0</v>
      </c>
      <c r="AW150" s="15">
        <v>1706</v>
      </c>
      <c r="AX150" s="20">
        <f>AW150/I150</f>
        <v>0.97318881916714206</v>
      </c>
      <c r="AY150" s="15">
        <v>0</v>
      </c>
      <c r="AZ150" s="21">
        <f>AY150*2000/I150</f>
        <v>0</v>
      </c>
      <c r="BA150" s="15">
        <v>13</v>
      </c>
      <c r="BB150" s="22" t="s">
        <v>58</v>
      </c>
    </row>
    <row r="151" spans="1:54" x14ac:dyDescent="0.25">
      <c r="A151" s="14" t="s">
        <v>364</v>
      </c>
      <c r="B151" s="15">
        <v>1893</v>
      </c>
      <c r="C151" s="15">
        <v>44360</v>
      </c>
      <c r="D151" s="15">
        <v>44158</v>
      </c>
      <c r="E151" s="15">
        <v>200072734</v>
      </c>
      <c r="F151" s="15" t="s">
        <v>55</v>
      </c>
      <c r="G151" s="15" t="s">
        <v>94</v>
      </c>
      <c r="H151" s="15" t="s">
        <v>365</v>
      </c>
      <c r="I151" s="15">
        <v>7312</v>
      </c>
      <c r="J151" s="15">
        <v>1</v>
      </c>
      <c r="K151" s="15">
        <v>19</v>
      </c>
      <c r="L151" s="15">
        <v>25</v>
      </c>
      <c r="M151" s="15">
        <v>1</v>
      </c>
      <c r="N151" s="15" t="s">
        <v>60</v>
      </c>
      <c r="O151" s="15" t="s">
        <v>59</v>
      </c>
      <c r="P151" s="15">
        <v>341</v>
      </c>
      <c r="Q151" s="16">
        <f>P151/I151</f>
        <v>4.6635667396061266E-2</v>
      </c>
      <c r="R151" s="15">
        <v>13872</v>
      </c>
      <c r="S151" s="15">
        <v>1305</v>
      </c>
      <c r="T151" s="15">
        <v>0</v>
      </c>
      <c r="U151" s="15">
        <v>0</v>
      </c>
      <c r="V151" s="15">
        <v>0</v>
      </c>
      <c r="W151" s="15">
        <v>0</v>
      </c>
      <c r="X151" s="15">
        <v>0</v>
      </c>
      <c r="Y151" s="15">
        <v>0</v>
      </c>
      <c r="Z151" s="15">
        <v>50</v>
      </c>
      <c r="AA151" s="15">
        <f>R151+T151+V151+X151</f>
        <v>13872</v>
      </c>
      <c r="AB151" s="17">
        <f>AA151/I151</f>
        <v>1.8971553610503282</v>
      </c>
      <c r="AC151" s="18">
        <f>AA151/P151</f>
        <v>40.680351906158357</v>
      </c>
      <c r="AD151" s="15">
        <f>S151+U151+W151+Y151</f>
        <v>1305</v>
      </c>
      <c r="AE151" s="18">
        <f>AD151/I151*100</f>
        <v>17.847374179431071</v>
      </c>
      <c r="AF151" s="18">
        <f>AA151/AD151</f>
        <v>10.629885057471265</v>
      </c>
      <c r="AG151" s="18">
        <f>AF151/2</f>
        <v>5.3149425287356324</v>
      </c>
      <c r="AH151" s="15"/>
      <c r="AI151" s="17">
        <f>AH151*100/I151</f>
        <v>0</v>
      </c>
      <c r="AJ151" s="15">
        <v>1477</v>
      </c>
      <c r="AK151" s="17">
        <f>AJ151*100/I151</f>
        <v>20.199671772428886</v>
      </c>
      <c r="AL151" s="15">
        <v>8051</v>
      </c>
      <c r="AM151" s="15">
        <v>35833</v>
      </c>
      <c r="AN151" s="17">
        <f>AM151/I151</f>
        <v>4.9005743982494527</v>
      </c>
      <c r="AO151" s="17">
        <f>AM151/AA151</f>
        <v>2.583117070357555</v>
      </c>
      <c r="AP151" s="15">
        <v>0</v>
      </c>
      <c r="AQ151" s="15">
        <v>0</v>
      </c>
      <c r="AR151" s="15">
        <v>0</v>
      </c>
      <c r="AS151" s="15">
        <f>AP151+AQ151+AR151</f>
        <v>0</v>
      </c>
      <c r="AT151" s="15" t="s">
        <v>58</v>
      </c>
      <c r="AU151" s="15"/>
      <c r="AV151" s="19">
        <v>1921</v>
      </c>
      <c r="AW151" s="15">
        <v>22498</v>
      </c>
      <c r="AX151" s="20">
        <f>AW151/I151</f>
        <v>3.0768599562363237</v>
      </c>
      <c r="AY151" s="19">
        <v>3.15</v>
      </c>
      <c r="AZ151" s="21">
        <f>AY151*2000/I151</f>
        <v>0.86159737417943105</v>
      </c>
      <c r="BA151" s="15">
        <v>10</v>
      </c>
      <c r="BB151" s="22" t="s">
        <v>60</v>
      </c>
    </row>
    <row r="152" spans="1:54" x14ac:dyDescent="0.25">
      <c r="A152" s="14" t="s">
        <v>366</v>
      </c>
      <c r="B152" s="15">
        <v>4732</v>
      </c>
      <c r="C152" s="15">
        <v>44530</v>
      </c>
      <c r="D152" s="15">
        <v>44161</v>
      </c>
      <c r="E152" s="15">
        <v>200000438</v>
      </c>
      <c r="F152" s="15" t="s">
        <v>55</v>
      </c>
      <c r="G152" s="15" t="s">
        <v>149</v>
      </c>
      <c r="H152" s="15" t="s">
        <v>162</v>
      </c>
      <c r="I152" s="15">
        <v>3843</v>
      </c>
      <c r="J152" s="15">
        <v>1</v>
      </c>
      <c r="K152" s="15">
        <v>13</v>
      </c>
      <c r="L152" s="15">
        <v>6</v>
      </c>
      <c r="M152" s="15">
        <v>4</v>
      </c>
      <c r="N152" s="15" t="s">
        <v>60</v>
      </c>
      <c r="O152" s="15" t="s">
        <v>59</v>
      </c>
      <c r="P152" s="15">
        <v>307</v>
      </c>
      <c r="Q152" s="16">
        <f>P152/I152</f>
        <v>7.9885506115014313E-2</v>
      </c>
      <c r="R152" s="15">
        <v>7489</v>
      </c>
      <c r="S152" s="15">
        <v>371</v>
      </c>
      <c r="T152" s="15">
        <v>114</v>
      </c>
      <c r="U152" s="15">
        <v>7</v>
      </c>
      <c r="V152" s="15">
        <v>77</v>
      </c>
      <c r="W152" s="15">
        <v>1</v>
      </c>
      <c r="X152" s="15">
        <v>0</v>
      </c>
      <c r="Y152" s="15">
        <v>0</v>
      </c>
      <c r="Z152" s="15">
        <v>19</v>
      </c>
      <c r="AA152" s="15">
        <f>R152+T152+V152+X152</f>
        <v>7680</v>
      </c>
      <c r="AB152" s="17">
        <f>AA152/I152</f>
        <v>1.9984387197501952</v>
      </c>
      <c r="AC152" s="18">
        <f>AA152/P152</f>
        <v>25.016286644951141</v>
      </c>
      <c r="AD152" s="15">
        <f>S152+U152+W152+Y152</f>
        <v>379</v>
      </c>
      <c r="AE152" s="18">
        <f>AD152/I152*100</f>
        <v>9.8620869112672391</v>
      </c>
      <c r="AF152" s="18">
        <f>AA152/AD152</f>
        <v>20.263852242744065</v>
      </c>
      <c r="AG152" s="18">
        <f>AF152/2</f>
        <v>10.131926121372032</v>
      </c>
      <c r="AH152" s="15"/>
      <c r="AI152" s="17">
        <f>AH152*100/I152</f>
        <v>0</v>
      </c>
      <c r="AJ152" s="15">
        <v>452</v>
      </c>
      <c r="AK152" s="17">
        <f>AJ152*100/I152</f>
        <v>11.761644548529794</v>
      </c>
      <c r="AL152" s="15">
        <v>2666</v>
      </c>
      <c r="AM152" s="15">
        <v>12150</v>
      </c>
      <c r="AN152" s="17">
        <f>AM152/I152</f>
        <v>3.1615925058548009</v>
      </c>
      <c r="AO152" s="17">
        <f>AM152/AA152</f>
        <v>1.58203125</v>
      </c>
      <c r="AP152" s="15">
        <v>1216</v>
      </c>
      <c r="AQ152" s="15">
        <v>19</v>
      </c>
      <c r="AR152" s="15">
        <v>68</v>
      </c>
      <c r="AS152" s="15">
        <f>AP152+AQ152+AR152</f>
        <v>1303</v>
      </c>
      <c r="AT152" s="15" t="s">
        <v>58</v>
      </c>
      <c r="AU152" s="15"/>
      <c r="AV152" s="15">
        <v>1604</v>
      </c>
      <c r="AW152" s="19">
        <v>6309</v>
      </c>
      <c r="AX152" s="20">
        <f>AW152/I152</f>
        <v>1.6416861826697893</v>
      </c>
      <c r="AY152" s="19">
        <v>1.7</v>
      </c>
      <c r="AZ152" s="21">
        <f>AY152*2000/I152</f>
        <v>0.88472547488940934</v>
      </c>
      <c r="BA152" s="15">
        <v>22</v>
      </c>
      <c r="BB152" s="22" t="s">
        <v>58</v>
      </c>
    </row>
    <row r="153" spans="1:54" x14ac:dyDescent="0.25">
      <c r="A153" s="14" t="s">
        <v>367</v>
      </c>
      <c r="B153" s="15">
        <v>1894</v>
      </c>
      <c r="C153" s="15">
        <v>44817</v>
      </c>
      <c r="D153" s="15">
        <v>44162</v>
      </c>
      <c r="E153" s="15">
        <v>244400404</v>
      </c>
      <c r="F153" s="15" t="s">
        <v>97</v>
      </c>
      <c r="G153" s="15" t="s">
        <v>74</v>
      </c>
      <c r="H153" s="15"/>
      <c r="I153" s="15">
        <v>46998</v>
      </c>
      <c r="J153" s="15">
        <v>1</v>
      </c>
      <c r="K153" s="15"/>
      <c r="L153" s="15"/>
      <c r="M153" s="15"/>
      <c r="N153" s="15"/>
      <c r="O153" s="15"/>
      <c r="P153" s="15"/>
      <c r="Q153" s="16">
        <f>P153/I153</f>
        <v>0</v>
      </c>
      <c r="R153" s="15"/>
      <c r="S153" s="15"/>
      <c r="T153" s="15"/>
      <c r="U153" s="15"/>
      <c r="V153" s="15"/>
      <c r="W153" s="15"/>
      <c r="X153" s="15"/>
      <c r="Y153" s="15"/>
      <c r="Z153" s="15"/>
      <c r="AA153" s="15">
        <f>R153+T153+V153+X153</f>
        <v>0</v>
      </c>
      <c r="AB153" s="17">
        <f>AA153/I153</f>
        <v>0</v>
      </c>
      <c r="AC153" s="18" t="e">
        <f>AA153/P153</f>
        <v>#DIV/0!</v>
      </c>
      <c r="AD153" s="15">
        <f>S153+U153+W153+Y153</f>
        <v>0</v>
      </c>
      <c r="AE153" s="18">
        <f>AD153/I153*100</f>
        <v>0</v>
      </c>
      <c r="AF153" s="18" t="e">
        <f>AA153/AD153</f>
        <v>#DIV/0!</v>
      </c>
      <c r="AG153" s="18" t="e">
        <f>AF153/2</f>
        <v>#DIV/0!</v>
      </c>
      <c r="AH153" s="15"/>
      <c r="AI153" s="17">
        <f>AH153*100/I153</f>
        <v>0</v>
      </c>
      <c r="AJ153" s="15"/>
      <c r="AK153" s="17">
        <f>AJ153*100/I153</f>
        <v>0</v>
      </c>
      <c r="AL153" s="15"/>
      <c r="AM153" s="15"/>
      <c r="AN153" s="17">
        <f>AM153/I153</f>
        <v>0</v>
      </c>
      <c r="AO153" s="17" t="e">
        <f>AM153/AA153</f>
        <v>#DIV/0!</v>
      </c>
      <c r="AP153" s="15"/>
      <c r="AQ153" s="15"/>
      <c r="AR153" s="15"/>
      <c r="AS153" s="15">
        <f>AP153+AQ153+AR153</f>
        <v>0</v>
      </c>
      <c r="AT153" s="15"/>
      <c r="AU153" s="15"/>
      <c r="AV153" s="15"/>
      <c r="AW153" s="15"/>
      <c r="AX153" s="20">
        <f>AW153/I153</f>
        <v>0</v>
      </c>
      <c r="AY153" s="15"/>
      <c r="AZ153" s="21">
        <f>AY153*2000/I153</f>
        <v>0</v>
      </c>
      <c r="BA153" s="15"/>
      <c r="BB153" s="22"/>
    </row>
    <row r="154" spans="1:54" x14ac:dyDescent="0.25">
      <c r="A154" s="14" t="s">
        <v>368</v>
      </c>
      <c r="B154" s="15">
        <v>4432</v>
      </c>
      <c r="C154" s="15">
        <v>44680</v>
      </c>
      <c r="D154" s="15">
        <v>44164</v>
      </c>
      <c r="E154" s="15">
        <v>200067346</v>
      </c>
      <c r="F154" s="15" t="s">
        <v>55</v>
      </c>
      <c r="G154" s="15" t="s">
        <v>123</v>
      </c>
      <c r="H154" s="15" t="s">
        <v>369</v>
      </c>
      <c r="I154" s="15">
        <v>2331</v>
      </c>
      <c r="J154" s="15">
        <v>1</v>
      </c>
      <c r="K154" s="15">
        <v>10</v>
      </c>
      <c r="L154" s="15">
        <v>20</v>
      </c>
      <c r="M154" s="15">
        <v>2</v>
      </c>
      <c r="N154" s="15" t="s">
        <v>58</v>
      </c>
      <c r="O154" s="15" t="s">
        <v>370</v>
      </c>
      <c r="P154" s="15">
        <v>135</v>
      </c>
      <c r="Q154" s="16">
        <f>P154/I154</f>
        <v>5.7915057915057917E-2</v>
      </c>
      <c r="R154" s="15">
        <v>7158</v>
      </c>
      <c r="S154" s="15">
        <v>556</v>
      </c>
      <c r="T154" s="15">
        <v>66</v>
      </c>
      <c r="U154" s="15">
        <v>0</v>
      </c>
      <c r="V154" s="15">
        <v>1350</v>
      </c>
      <c r="W154" s="15">
        <v>77</v>
      </c>
      <c r="X154" s="15">
        <v>0</v>
      </c>
      <c r="Y154" s="15">
        <v>0</v>
      </c>
      <c r="Z154" s="15">
        <v>24</v>
      </c>
      <c r="AA154" s="15">
        <f>R154+T154+V154+X154</f>
        <v>8574</v>
      </c>
      <c r="AB154" s="17">
        <f>AA154/I154</f>
        <v>3.6782496782496783</v>
      </c>
      <c r="AC154" s="18">
        <f>AA154/P154</f>
        <v>63.511111111111113</v>
      </c>
      <c r="AD154" s="15">
        <f>S154+U154+W154+Y154</f>
        <v>633</v>
      </c>
      <c r="AE154" s="18">
        <f>AD154/I154*100</f>
        <v>27.155727155727156</v>
      </c>
      <c r="AF154" s="18">
        <f>AA154/AD154</f>
        <v>13.545023696682465</v>
      </c>
      <c r="AG154" s="18">
        <f>AF154/2</f>
        <v>6.7725118483412325</v>
      </c>
      <c r="AH154" s="15">
        <v>558</v>
      </c>
      <c r="AI154" s="17">
        <f>AH154*100/I154</f>
        <v>23.938223938223938</v>
      </c>
      <c r="AJ154" s="15">
        <v>342</v>
      </c>
      <c r="AK154" s="17">
        <f>AJ154*100/I154</f>
        <v>14.671814671814673</v>
      </c>
      <c r="AL154" s="15"/>
      <c r="AM154" s="15">
        <v>4310</v>
      </c>
      <c r="AN154" s="17">
        <f>AM154/I154</f>
        <v>1.8489918489918491</v>
      </c>
      <c r="AO154" s="17">
        <f>AM154/AA154</f>
        <v>0.50268252857476092</v>
      </c>
      <c r="AP154" s="15">
        <v>614</v>
      </c>
      <c r="AQ154" s="15"/>
      <c r="AR154" s="15">
        <v>19</v>
      </c>
      <c r="AS154" s="15">
        <f>AP154+AQ154+AR154</f>
        <v>633</v>
      </c>
      <c r="AT154" s="15" t="s">
        <v>60</v>
      </c>
      <c r="AU154" s="15" t="s">
        <v>80</v>
      </c>
      <c r="AV154" s="15">
        <v>470</v>
      </c>
      <c r="AW154" s="15">
        <v>8656</v>
      </c>
      <c r="AX154" s="20">
        <f>AW154/I154</f>
        <v>3.7134277134277136</v>
      </c>
      <c r="AY154" s="15">
        <v>0.8</v>
      </c>
      <c r="AZ154" s="21">
        <f>AY154*2000/I154</f>
        <v>0.68640068640068641</v>
      </c>
      <c r="BA154" s="15">
        <v>10</v>
      </c>
      <c r="BB154" s="22"/>
    </row>
    <row r="155" spans="1:54" x14ac:dyDescent="0.25">
      <c r="A155" s="14" t="s">
        <v>371</v>
      </c>
      <c r="B155" s="15">
        <v>1895</v>
      </c>
      <c r="C155" s="15">
        <v>44190</v>
      </c>
      <c r="D155" s="15">
        <v>44165</v>
      </c>
      <c r="E155" s="15">
        <v>200067635</v>
      </c>
      <c r="F155" s="15" t="s">
        <v>55</v>
      </c>
      <c r="G155" s="15" t="s">
        <v>63</v>
      </c>
      <c r="H155" s="15" t="s">
        <v>372</v>
      </c>
      <c r="I155" s="15">
        <v>2329</v>
      </c>
      <c r="J155" s="15">
        <v>1</v>
      </c>
      <c r="K155" s="15">
        <v>8</v>
      </c>
      <c r="L155" s="15">
        <v>50</v>
      </c>
      <c r="M155" s="15">
        <v>1</v>
      </c>
      <c r="N155" s="15" t="s">
        <v>60</v>
      </c>
      <c r="O155" s="15" t="s">
        <v>373</v>
      </c>
      <c r="P155" s="15">
        <v>100</v>
      </c>
      <c r="Q155" s="16">
        <f>P155/I155</f>
        <v>4.2936882782310004E-2</v>
      </c>
      <c r="R155" s="15">
        <v>4977</v>
      </c>
      <c r="S155" s="15">
        <v>546</v>
      </c>
      <c r="T155" s="15">
        <v>0</v>
      </c>
      <c r="U155" s="15">
        <v>0</v>
      </c>
      <c r="V155" s="15">
        <v>0</v>
      </c>
      <c r="W155" s="15">
        <v>0</v>
      </c>
      <c r="X155" s="15">
        <v>0</v>
      </c>
      <c r="Y155" s="15">
        <v>0</v>
      </c>
      <c r="Z155" s="15">
        <v>9</v>
      </c>
      <c r="AA155" s="15">
        <f>R155+T155+V155+X155</f>
        <v>4977</v>
      </c>
      <c r="AB155" s="17">
        <f>AA155/I155</f>
        <v>2.136968656075569</v>
      </c>
      <c r="AC155" s="18">
        <f>AA155/P155</f>
        <v>49.77</v>
      </c>
      <c r="AD155" s="15">
        <f>S155+U155+W155+Y155</f>
        <v>546</v>
      </c>
      <c r="AE155" s="18">
        <f>AD155/I155*100</f>
        <v>23.443537999141263</v>
      </c>
      <c r="AF155" s="18">
        <f>AA155/AD155</f>
        <v>9.115384615384615</v>
      </c>
      <c r="AG155" s="18">
        <f>AF155/2</f>
        <v>4.5576923076923075</v>
      </c>
      <c r="AH155" s="15">
        <v>301</v>
      </c>
      <c r="AI155" s="17">
        <f>AH155*100/I155</f>
        <v>12.924001717475312</v>
      </c>
      <c r="AJ155" s="15">
        <v>216</v>
      </c>
      <c r="AK155" s="17">
        <f>AJ155*100/I155</f>
        <v>9.2743666809789609</v>
      </c>
      <c r="AL155" s="15"/>
      <c r="AM155" s="15">
        <v>6008</v>
      </c>
      <c r="AN155" s="17">
        <f>AM155/I155</f>
        <v>2.5796479175611853</v>
      </c>
      <c r="AO155" s="17">
        <f>AM155/AA155</f>
        <v>1.2071529033554349</v>
      </c>
      <c r="AP155" s="15"/>
      <c r="AQ155" s="15"/>
      <c r="AR155" s="15"/>
      <c r="AS155" s="15">
        <f>AP155+AQ155+AR155</f>
        <v>0</v>
      </c>
      <c r="AT155" s="15" t="s">
        <v>58</v>
      </c>
      <c r="AU155" s="15"/>
      <c r="AV155" s="15">
        <v>600</v>
      </c>
      <c r="AW155" s="15">
        <v>5350</v>
      </c>
      <c r="AX155" s="20">
        <f>AW155/I155</f>
        <v>2.2971232288535854</v>
      </c>
      <c r="AY155" s="15">
        <v>0.5</v>
      </c>
      <c r="AZ155" s="21">
        <f>AY155*2000/I155</f>
        <v>0.42936882782310004</v>
      </c>
      <c r="BA155" s="15">
        <v>10</v>
      </c>
      <c r="BB155" s="22"/>
    </row>
    <row r="156" spans="1:54" x14ac:dyDescent="0.25">
      <c r="A156" s="14" t="s">
        <v>374</v>
      </c>
      <c r="B156" s="15">
        <v>1896</v>
      </c>
      <c r="C156" s="15">
        <v>44640</v>
      </c>
      <c r="D156" s="15">
        <v>44166</v>
      </c>
      <c r="E156" s="15">
        <v>244400404</v>
      </c>
      <c r="F156" s="15" t="s">
        <v>55</v>
      </c>
      <c r="G156" s="15" t="s">
        <v>74</v>
      </c>
      <c r="H156" s="15" t="s">
        <v>375</v>
      </c>
      <c r="I156" s="15">
        <v>5936</v>
      </c>
      <c r="J156" s="15">
        <v>1</v>
      </c>
      <c r="K156" s="15">
        <v>17</v>
      </c>
      <c r="L156" s="15">
        <v>46</v>
      </c>
      <c r="M156" s="15">
        <v>2</v>
      </c>
      <c r="N156" s="15" t="s">
        <v>58</v>
      </c>
      <c r="O156" s="15" t="s">
        <v>298</v>
      </c>
      <c r="P156" s="15">
        <v>544</v>
      </c>
      <c r="Q156" s="16">
        <f>P156/I156</f>
        <v>9.1644204851752023E-2</v>
      </c>
      <c r="R156" s="15">
        <v>11395</v>
      </c>
      <c r="S156" s="15">
        <v>752</v>
      </c>
      <c r="T156" s="15">
        <v>2662</v>
      </c>
      <c r="U156" s="15">
        <v>76</v>
      </c>
      <c r="V156" s="15">
        <v>1203</v>
      </c>
      <c r="W156" s="15">
        <v>88</v>
      </c>
      <c r="X156" s="15">
        <v>0</v>
      </c>
      <c r="Y156" s="15">
        <v>0</v>
      </c>
      <c r="Z156" s="15">
        <v>57</v>
      </c>
      <c r="AA156" s="15">
        <f>R156+T156+V156+X156</f>
        <v>15260</v>
      </c>
      <c r="AB156" s="17">
        <f>AA156/I156</f>
        <v>2.5707547169811322</v>
      </c>
      <c r="AC156" s="18">
        <f>AA156/P156</f>
        <v>28.051470588235293</v>
      </c>
      <c r="AD156" s="15">
        <f>S156+U156+W156+Y156</f>
        <v>916</v>
      </c>
      <c r="AE156" s="18">
        <f>AD156/I156*100</f>
        <v>15.431266846361186</v>
      </c>
      <c r="AF156" s="18">
        <f>AA156/AD156</f>
        <v>16.65938864628821</v>
      </c>
      <c r="AG156" s="18">
        <f>AF156/2</f>
        <v>8.3296943231441052</v>
      </c>
      <c r="AH156" s="15">
        <v>1733</v>
      </c>
      <c r="AI156" s="17">
        <f>AH156*100/I156</f>
        <v>29.194743935309972</v>
      </c>
      <c r="AJ156" s="15">
        <v>1167</v>
      </c>
      <c r="AK156" s="17">
        <f>AJ156*100/I156</f>
        <v>19.659703504043126</v>
      </c>
      <c r="AL156" s="15">
        <v>6572</v>
      </c>
      <c r="AM156" s="15">
        <v>32247</v>
      </c>
      <c r="AN156" s="17">
        <f>AM156/I156</f>
        <v>5.4324460916442048</v>
      </c>
      <c r="AO156" s="17">
        <f>AM156/AA156</f>
        <v>2.1131716906946263</v>
      </c>
      <c r="AP156" s="15">
        <v>2642</v>
      </c>
      <c r="AQ156" s="15"/>
      <c r="AR156" s="15">
        <v>607</v>
      </c>
      <c r="AS156" s="15">
        <f>AP156+AQ156+AR156</f>
        <v>3249</v>
      </c>
      <c r="AT156" s="15" t="s">
        <v>58</v>
      </c>
      <c r="AU156" s="15"/>
      <c r="AV156" s="15">
        <v>2840</v>
      </c>
      <c r="AW156" s="15">
        <v>17177</v>
      </c>
      <c r="AX156" s="20">
        <f>AW156/I156</f>
        <v>2.8936994609164421</v>
      </c>
      <c r="AY156" s="15">
        <v>3.75</v>
      </c>
      <c r="AZ156" s="21">
        <f>AY156*2000/I156</f>
        <v>1.263477088948787</v>
      </c>
      <c r="BA156" s="15">
        <v>0</v>
      </c>
      <c r="BB156" s="22"/>
    </row>
    <row r="157" spans="1:54" x14ac:dyDescent="0.25">
      <c r="A157" s="14" t="s">
        <v>376</v>
      </c>
      <c r="B157" s="15">
        <v>4750</v>
      </c>
      <c r="C157" s="15">
        <v>44720</v>
      </c>
      <c r="D157" s="15">
        <v>44168</v>
      </c>
      <c r="E157" s="15">
        <v>244400644</v>
      </c>
      <c r="F157" s="15" t="s">
        <v>55</v>
      </c>
      <c r="G157" s="15" t="s">
        <v>82</v>
      </c>
      <c r="H157" s="15" t="s">
        <v>377</v>
      </c>
      <c r="I157" s="15">
        <v>4097</v>
      </c>
      <c r="J157" s="15">
        <v>1</v>
      </c>
      <c r="K157" s="15">
        <v>17</v>
      </c>
      <c r="L157" s="15">
        <v>30</v>
      </c>
      <c r="M157" s="15">
        <v>3</v>
      </c>
      <c r="N157" s="15" t="s">
        <v>60</v>
      </c>
      <c r="O157" s="15" t="s">
        <v>378</v>
      </c>
      <c r="P157" s="15">
        <v>453</v>
      </c>
      <c r="Q157" s="16">
        <f>P157/I157</f>
        <v>0.11056870881132536</v>
      </c>
      <c r="R157" s="15">
        <v>9109</v>
      </c>
      <c r="S157" s="15">
        <v>520</v>
      </c>
      <c r="T157" s="15">
        <v>2584</v>
      </c>
      <c r="U157" s="15">
        <v>25</v>
      </c>
      <c r="V157" s="15">
        <v>876</v>
      </c>
      <c r="W157" s="15">
        <v>38</v>
      </c>
      <c r="X157" s="15">
        <v>0</v>
      </c>
      <c r="Y157" s="15">
        <v>0</v>
      </c>
      <c r="Z157" s="15">
        <v>27</v>
      </c>
      <c r="AA157" s="15">
        <f>R157+T157+V157+X157</f>
        <v>12569</v>
      </c>
      <c r="AB157" s="17">
        <f>AA157/I157</f>
        <v>3.0678545277031977</v>
      </c>
      <c r="AC157" s="18">
        <f>AA157/P157</f>
        <v>27.746136865342162</v>
      </c>
      <c r="AD157" s="15">
        <f>S157+U157+W157+Y157</f>
        <v>583</v>
      </c>
      <c r="AE157" s="18">
        <f>AD157/I157*100</f>
        <v>14.229924334879179</v>
      </c>
      <c r="AF157" s="18">
        <f>AA157/AD157</f>
        <v>21.559176672384218</v>
      </c>
      <c r="AG157" s="18">
        <f>AF157/2</f>
        <v>10.779588336192109</v>
      </c>
      <c r="AH157" s="15">
        <v>729</v>
      </c>
      <c r="AI157" s="17">
        <f>AH157*100/I157</f>
        <v>17.793507444471565</v>
      </c>
      <c r="AJ157" s="15">
        <v>334</v>
      </c>
      <c r="AK157" s="17">
        <f>AJ157*100/I157</f>
        <v>8.1523065657798384</v>
      </c>
      <c r="AL157" s="15"/>
      <c r="AM157" s="15">
        <v>12779</v>
      </c>
      <c r="AN157" s="17">
        <f>AM157/I157</f>
        <v>3.119111545032951</v>
      </c>
      <c r="AO157" s="17">
        <f>AM157/AA157</f>
        <v>1.0167077730925291</v>
      </c>
      <c r="AP157" s="15">
        <v>9054</v>
      </c>
      <c r="AQ157" s="15"/>
      <c r="AR157" s="15">
        <v>1537</v>
      </c>
      <c r="AS157" s="15">
        <f>AP157+AQ157+AR157</f>
        <v>10591</v>
      </c>
      <c r="AT157" s="15" t="s">
        <v>58</v>
      </c>
      <c r="AU157" s="15"/>
      <c r="AV157" s="15">
        <v>2633</v>
      </c>
      <c r="AW157" s="15">
        <v>9349</v>
      </c>
      <c r="AX157" s="20">
        <f>AW157/I157</f>
        <v>2.281913595313644</v>
      </c>
      <c r="AY157" s="15">
        <v>3.34</v>
      </c>
      <c r="AZ157" s="21">
        <f>AY157*2000/I157</f>
        <v>1.6304613131559678</v>
      </c>
      <c r="BA157" s="15">
        <v>0</v>
      </c>
      <c r="BB157" s="22"/>
    </row>
    <row r="158" spans="1:54" x14ac:dyDescent="0.25">
      <c r="A158" s="14" t="s">
        <v>379</v>
      </c>
      <c r="B158" s="15">
        <v>1897</v>
      </c>
      <c r="C158" s="15">
        <v>44450</v>
      </c>
      <c r="D158" s="15">
        <v>44169</v>
      </c>
      <c r="E158" s="15">
        <v>200067866</v>
      </c>
      <c r="F158" s="15" t="s">
        <v>55</v>
      </c>
      <c r="G158" s="15" t="s">
        <v>154</v>
      </c>
      <c r="H158" s="15" t="s">
        <v>380</v>
      </c>
      <c r="I158" s="15">
        <v>7015</v>
      </c>
      <c r="J158" s="15">
        <v>1</v>
      </c>
      <c r="K158" s="15">
        <v>18.5</v>
      </c>
      <c r="L158" s="15">
        <v>86</v>
      </c>
      <c r="M158" s="15">
        <v>5</v>
      </c>
      <c r="N158" s="15" t="s">
        <v>60</v>
      </c>
      <c r="O158" s="15" t="s">
        <v>247</v>
      </c>
      <c r="P158" s="15">
        <v>747</v>
      </c>
      <c r="Q158" s="16">
        <f>P158/I158</f>
        <v>0.10648610121168924</v>
      </c>
      <c r="R158" s="15">
        <v>18983</v>
      </c>
      <c r="S158" s="15"/>
      <c r="T158" s="15">
        <v>197</v>
      </c>
      <c r="U158" s="15">
        <v>0</v>
      </c>
      <c r="V158" s="15">
        <v>3646</v>
      </c>
      <c r="W158" s="15"/>
      <c r="X158" s="15">
        <v>0</v>
      </c>
      <c r="Y158" s="15">
        <v>0</v>
      </c>
      <c r="Z158" s="15">
        <v>44</v>
      </c>
      <c r="AA158" s="15">
        <f>R158+T158+V158+X158</f>
        <v>22826</v>
      </c>
      <c r="AB158" s="17">
        <f>AA158/I158</f>
        <v>3.2538845331432644</v>
      </c>
      <c r="AC158" s="18">
        <f>AA158/P158</f>
        <v>30.556894243641231</v>
      </c>
      <c r="AD158" s="15">
        <f>S158+U158+W158+Y158</f>
        <v>0</v>
      </c>
      <c r="AE158" s="18">
        <f>AD158/I158*100</f>
        <v>0</v>
      </c>
      <c r="AF158" s="18" t="e">
        <f>AA158/AD158</f>
        <v>#DIV/0!</v>
      </c>
      <c r="AG158" s="18" t="e">
        <f>AF158/2</f>
        <v>#DIV/0!</v>
      </c>
      <c r="AH158" s="15"/>
      <c r="AI158" s="17">
        <f>AH158*100/I158</f>
        <v>0</v>
      </c>
      <c r="AJ158" s="15">
        <v>1576</v>
      </c>
      <c r="AK158" s="17">
        <f>AJ158*100/I158</f>
        <v>22.466143977191731</v>
      </c>
      <c r="AL158" s="15">
        <v>1970</v>
      </c>
      <c r="AM158" s="15">
        <v>41580</v>
      </c>
      <c r="AN158" s="17">
        <f>AM158/I158</f>
        <v>5.9272986457590875</v>
      </c>
      <c r="AO158" s="17">
        <f>AM158/AA158</f>
        <v>1.8216069394550074</v>
      </c>
      <c r="AP158" s="15"/>
      <c r="AQ158" s="15"/>
      <c r="AR158" s="15"/>
      <c r="AS158" s="15">
        <f>AP158+AQ158+AR158</f>
        <v>0</v>
      </c>
      <c r="AT158" s="15" t="s">
        <v>60</v>
      </c>
      <c r="AU158" s="15" t="s">
        <v>80</v>
      </c>
      <c r="AV158" s="15">
        <v>9000</v>
      </c>
      <c r="AW158" s="15">
        <v>24200</v>
      </c>
      <c r="AX158" s="20">
        <f>AW158/I158</f>
        <v>3.4497505345687811</v>
      </c>
      <c r="AY158" s="15">
        <v>4.5999999999999996</v>
      </c>
      <c r="AZ158" s="21">
        <f>AY158*2000/I158</f>
        <v>1.3114754098360655</v>
      </c>
      <c r="BA158" s="15">
        <v>53</v>
      </c>
      <c r="BB158" s="22"/>
    </row>
    <row r="159" spans="1:54" x14ac:dyDescent="0.25">
      <c r="A159" s="14" t="s">
        <v>381</v>
      </c>
      <c r="B159" s="15">
        <v>13309</v>
      </c>
      <c r="C159" s="15">
        <v>44110</v>
      </c>
      <c r="D159" s="15">
        <v>44170</v>
      </c>
      <c r="E159" s="15">
        <v>200072726</v>
      </c>
      <c r="F159" s="15" t="s">
        <v>55</v>
      </c>
      <c r="G159" s="15" t="s">
        <v>118</v>
      </c>
      <c r="H159" s="15" t="s">
        <v>152</v>
      </c>
      <c r="I159" s="15">
        <v>999</v>
      </c>
      <c r="J159" s="15">
        <v>1</v>
      </c>
      <c r="K159" s="15"/>
      <c r="L159" s="15"/>
      <c r="M159" s="15"/>
      <c r="N159" s="15"/>
      <c r="O159" s="15" t="s">
        <v>119</v>
      </c>
      <c r="P159" s="15"/>
      <c r="Q159" s="16">
        <f>P159/I159</f>
        <v>0</v>
      </c>
      <c r="R159" s="15"/>
      <c r="S159" s="15"/>
      <c r="T159" s="15"/>
      <c r="U159" s="15"/>
      <c r="V159" s="15"/>
      <c r="W159" s="15"/>
      <c r="X159" s="15"/>
      <c r="Y159" s="15"/>
      <c r="Z159" s="15"/>
      <c r="AA159" s="15">
        <f>R159+T159+V159+X159</f>
        <v>0</v>
      </c>
      <c r="AB159" s="17">
        <f>AA159/I159</f>
        <v>0</v>
      </c>
      <c r="AC159" s="18" t="e">
        <f>AA159/P159</f>
        <v>#DIV/0!</v>
      </c>
      <c r="AD159" s="15">
        <f>S159+U159+W159+Y159</f>
        <v>0</v>
      </c>
      <c r="AE159" s="18">
        <f>AD159/I159*100</f>
        <v>0</v>
      </c>
      <c r="AF159" s="18" t="e">
        <f>AA159/AD159</f>
        <v>#DIV/0!</v>
      </c>
      <c r="AG159" s="18" t="e">
        <f>AF159/2</f>
        <v>#DIV/0!</v>
      </c>
      <c r="AH159" s="15"/>
      <c r="AI159" s="17">
        <f>AH159*100/I159</f>
        <v>0</v>
      </c>
      <c r="AJ159" s="15"/>
      <c r="AK159" s="17">
        <f>AJ159*100/I159</f>
        <v>0</v>
      </c>
      <c r="AL159" s="15"/>
      <c r="AM159" s="15"/>
      <c r="AN159" s="17">
        <f>AM159/I159</f>
        <v>0</v>
      </c>
      <c r="AO159" s="17" t="e">
        <f>AM159/AA159</f>
        <v>#DIV/0!</v>
      </c>
      <c r="AP159" s="15"/>
      <c r="AQ159" s="15"/>
      <c r="AR159" s="15"/>
      <c r="AS159" s="15">
        <f>AP159+AQ159+AR159</f>
        <v>0</v>
      </c>
      <c r="AT159" s="15" t="s">
        <v>58</v>
      </c>
      <c r="AU159" s="15"/>
      <c r="AV159" s="15"/>
      <c r="AW159" s="15"/>
      <c r="AX159" s="20">
        <f>AW159/I159</f>
        <v>0</v>
      </c>
      <c r="AY159" s="15"/>
      <c r="AZ159" s="21">
        <f>AY159*2000/I159</f>
        <v>0</v>
      </c>
      <c r="BA159" s="15"/>
      <c r="BB159" s="22" t="s">
        <v>60</v>
      </c>
    </row>
    <row r="160" spans="1:54" x14ac:dyDescent="0.25">
      <c r="A160" s="14" t="s">
        <v>382</v>
      </c>
      <c r="B160" s="15">
        <v>14162</v>
      </c>
      <c r="C160" s="15">
        <v>44710</v>
      </c>
      <c r="D160" s="15">
        <v>44171</v>
      </c>
      <c r="E160" s="15">
        <v>244400404</v>
      </c>
      <c r="F160" s="15" t="s">
        <v>55</v>
      </c>
      <c r="G160" s="15" t="s">
        <v>74</v>
      </c>
      <c r="H160" s="15" t="s">
        <v>383</v>
      </c>
      <c r="I160" s="15">
        <v>1877</v>
      </c>
      <c r="J160" s="15">
        <v>1</v>
      </c>
      <c r="K160" s="15">
        <v>29</v>
      </c>
      <c r="L160" s="15"/>
      <c r="M160" s="15">
        <v>0</v>
      </c>
      <c r="N160" s="15" t="s">
        <v>58</v>
      </c>
      <c r="O160" s="15" t="s">
        <v>384</v>
      </c>
      <c r="P160" s="15">
        <v>128</v>
      </c>
      <c r="Q160" s="16">
        <f>P160/I160</f>
        <v>6.8193926478423011E-2</v>
      </c>
      <c r="R160" s="15">
        <v>3393</v>
      </c>
      <c r="S160" s="15">
        <v>196</v>
      </c>
      <c r="T160" s="15">
        <v>2</v>
      </c>
      <c r="U160" s="15"/>
      <c r="V160" s="15">
        <v>86</v>
      </c>
      <c r="W160" s="15"/>
      <c r="X160" s="15">
        <v>0</v>
      </c>
      <c r="Y160" s="15">
        <v>0</v>
      </c>
      <c r="Z160" s="15">
        <v>2</v>
      </c>
      <c r="AA160" s="15">
        <f>R160+T160+V160+X160</f>
        <v>3481</v>
      </c>
      <c r="AB160" s="17">
        <f>AA160/I160</f>
        <v>1.8545551411827383</v>
      </c>
      <c r="AC160" s="18">
        <f>AA160/P160</f>
        <v>27.1953125</v>
      </c>
      <c r="AD160" s="15">
        <f>S160+U160+W160+Y160</f>
        <v>196</v>
      </c>
      <c r="AE160" s="18">
        <f>AD160/I160*100</f>
        <v>10.442194992008524</v>
      </c>
      <c r="AF160" s="18">
        <f>AA160/AD160</f>
        <v>17.760204081632654</v>
      </c>
      <c r="AG160" s="18">
        <f>AF160/2</f>
        <v>8.8801020408163271</v>
      </c>
      <c r="AH160" s="15"/>
      <c r="AI160" s="17">
        <f>AH160*100/I160</f>
        <v>0</v>
      </c>
      <c r="AJ160" s="15">
        <v>137</v>
      </c>
      <c r="AK160" s="17">
        <f>AJ160*100/I160</f>
        <v>7.2988811933937132</v>
      </c>
      <c r="AL160" s="15"/>
      <c r="AM160" s="15">
        <v>2333</v>
      </c>
      <c r="AN160" s="17">
        <f>AM160/I160</f>
        <v>1.2429408630793819</v>
      </c>
      <c r="AO160" s="17">
        <f>AM160/AA160</f>
        <v>0.67020970985349038</v>
      </c>
      <c r="AP160" s="15">
        <v>430</v>
      </c>
      <c r="AQ160" s="15">
        <v>0</v>
      </c>
      <c r="AR160" s="15">
        <v>12</v>
      </c>
      <c r="AS160" s="15">
        <f>AP160+AQ160+AR160</f>
        <v>442</v>
      </c>
      <c r="AT160" s="15" t="s">
        <v>58</v>
      </c>
      <c r="AU160" s="15"/>
      <c r="AV160" s="15">
        <v>0</v>
      </c>
      <c r="AW160" s="15">
        <v>3000</v>
      </c>
      <c r="AX160" s="20">
        <f>AW160/I160</f>
        <v>1.5982951518380395</v>
      </c>
      <c r="AY160" s="15">
        <v>0.11</v>
      </c>
      <c r="AZ160" s="21">
        <f>AY160*2000/I160</f>
        <v>0.11720831113478956</v>
      </c>
      <c r="BA160" s="15">
        <v>19</v>
      </c>
      <c r="BB160" s="22" t="s">
        <v>60</v>
      </c>
    </row>
    <row r="161" spans="1:54" x14ac:dyDescent="0.25">
      <c r="A161" s="14" t="s">
        <v>385</v>
      </c>
      <c r="B161" s="15">
        <v>13881</v>
      </c>
      <c r="C161" s="15">
        <v>44310</v>
      </c>
      <c r="D161" s="15">
        <v>44174</v>
      </c>
      <c r="E161" s="15">
        <v>244400438</v>
      </c>
      <c r="F161" s="15" t="s">
        <v>55</v>
      </c>
      <c r="G161" s="15" t="s">
        <v>173</v>
      </c>
      <c r="H161" s="15"/>
      <c r="I161" s="15">
        <v>2201</v>
      </c>
      <c r="J161" s="15">
        <v>1</v>
      </c>
      <c r="K161" s="15">
        <v>9</v>
      </c>
      <c r="L161" s="15">
        <v>6</v>
      </c>
      <c r="M161" s="15">
        <v>0</v>
      </c>
      <c r="N161" s="15" t="s">
        <v>58</v>
      </c>
      <c r="O161" s="15" t="s">
        <v>386</v>
      </c>
      <c r="P161" s="15">
        <v>70</v>
      </c>
      <c r="Q161" s="16">
        <f>P161/I161</f>
        <v>3.1803725579282141E-2</v>
      </c>
      <c r="R161" s="15">
        <v>4959</v>
      </c>
      <c r="S161" s="15">
        <v>606</v>
      </c>
      <c r="T161" s="15">
        <v>18</v>
      </c>
      <c r="U161" s="15">
        <v>0</v>
      </c>
      <c r="V161" s="15">
        <v>0</v>
      </c>
      <c r="W161" s="15">
        <v>0</v>
      </c>
      <c r="X161" s="15">
        <v>0</v>
      </c>
      <c r="Y161" s="15">
        <v>0</v>
      </c>
      <c r="Z161" s="15">
        <v>12</v>
      </c>
      <c r="AA161" s="15">
        <f>R161+T161+V161+X161</f>
        <v>4977</v>
      </c>
      <c r="AB161" s="17">
        <f>AA161/I161</f>
        <v>2.2612448886869605</v>
      </c>
      <c r="AC161" s="18">
        <f>AA161/P161</f>
        <v>71.099999999999994</v>
      </c>
      <c r="AD161" s="15">
        <f>S161+U161+W161+Y161</f>
        <v>606</v>
      </c>
      <c r="AE161" s="18">
        <f>AD161/I161*100</f>
        <v>27.5329395729214</v>
      </c>
      <c r="AF161" s="18">
        <f>AA161/AD161</f>
        <v>8.2128712871287135</v>
      </c>
      <c r="AG161" s="18">
        <f>AF161/2</f>
        <v>4.1064356435643568</v>
      </c>
      <c r="AH161" s="15"/>
      <c r="AI161" s="17">
        <f>AH161*100/I161</f>
        <v>0</v>
      </c>
      <c r="AJ161" s="15">
        <v>442</v>
      </c>
      <c r="AK161" s="17">
        <f>AJ161*100/I161</f>
        <v>20.08178100863244</v>
      </c>
      <c r="AL161" s="15"/>
      <c r="AM161" s="15">
        <v>7243</v>
      </c>
      <c r="AN161" s="17">
        <f>AM161/I161</f>
        <v>3.290776919582008</v>
      </c>
      <c r="AO161" s="17">
        <f>AM161/AA161</f>
        <v>1.4552943540285312</v>
      </c>
      <c r="AP161" s="15"/>
      <c r="AQ161" s="15"/>
      <c r="AR161" s="15">
        <v>0</v>
      </c>
      <c r="AS161" s="15">
        <f>AP161+AQ161+AR161</f>
        <v>0</v>
      </c>
      <c r="AT161" s="15" t="s">
        <v>58</v>
      </c>
      <c r="AU161" s="15"/>
      <c r="AV161" s="15">
        <v>797</v>
      </c>
      <c r="AW161" s="15">
        <v>6338</v>
      </c>
      <c r="AX161" s="20">
        <f>AW161/I161</f>
        <v>2.8796001817355745</v>
      </c>
      <c r="AY161" s="15">
        <v>0.6</v>
      </c>
      <c r="AZ161" s="21">
        <f>AY161*2000/I161</f>
        <v>0.54520672421626537</v>
      </c>
      <c r="BA161" s="15">
        <v>22</v>
      </c>
      <c r="BB161" s="22" t="s">
        <v>58</v>
      </c>
    </row>
    <row r="162" spans="1:54" x14ac:dyDescent="0.25">
      <c r="A162" s="14" t="s">
        <v>387</v>
      </c>
      <c r="B162" s="15">
        <v>1898</v>
      </c>
      <c r="C162" s="15">
        <v>44550</v>
      </c>
      <c r="D162" s="15">
        <v>44176</v>
      </c>
      <c r="E162" s="15">
        <v>244400644</v>
      </c>
      <c r="F162" s="15" t="s">
        <v>55</v>
      </c>
      <c r="G162" s="15" t="s">
        <v>82</v>
      </c>
      <c r="H162" s="15" t="s">
        <v>388</v>
      </c>
      <c r="I162" s="15">
        <v>3230</v>
      </c>
      <c r="J162" s="15">
        <v>1</v>
      </c>
      <c r="K162" s="15">
        <v>16.5</v>
      </c>
      <c r="L162" s="15">
        <v>30</v>
      </c>
      <c r="M162" s="15">
        <v>3</v>
      </c>
      <c r="N162" s="15" t="s">
        <v>60</v>
      </c>
      <c r="O162" s="15" t="s">
        <v>389</v>
      </c>
      <c r="P162" s="15">
        <v>512</v>
      </c>
      <c r="Q162" s="16">
        <f>P162/I162</f>
        <v>0.1585139318885449</v>
      </c>
      <c r="R162" s="15">
        <v>12720</v>
      </c>
      <c r="S162" s="15">
        <v>459</v>
      </c>
      <c r="T162" s="15">
        <v>1386</v>
      </c>
      <c r="U162" s="15">
        <v>44</v>
      </c>
      <c r="V162" s="15">
        <v>1542</v>
      </c>
      <c r="W162" s="15">
        <v>62</v>
      </c>
      <c r="X162" s="15">
        <v>0</v>
      </c>
      <c r="Y162" s="15">
        <v>0</v>
      </c>
      <c r="Z162" s="15">
        <v>30</v>
      </c>
      <c r="AA162" s="15">
        <f>R162+T162+V162+X162</f>
        <v>15648</v>
      </c>
      <c r="AB162" s="17">
        <f>AA162/I162</f>
        <v>4.8445820433436531</v>
      </c>
      <c r="AC162" s="18">
        <f>AA162/P162</f>
        <v>30.5625</v>
      </c>
      <c r="AD162" s="15">
        <f>S162+U162+W162+Y162</f>
        <v>565</v>
      </c>
      <c r="AE162" s="18">
        <f>AD162/I162*100</f>
        <v>17.492260061919502</v>
      </c>
      <c r="AF162" s="18">
        <f>AA162/AD162</f>
        <v>27.695575221238936</v>
      </c>
      <c r="AG162" s="18">
        <f>AF162/2</f>
        <v>13.847787610619468</v>
      </c>
      <c r="AH162" s="15">
        <v>831</v>
      </c>
      <c r="AI162" s="17">
        <f>AH162*100/I162</f>
        <v>25.727554179566564</v>
      </c>
      <c r="AJ162" s="15">
        <v>550</v>
      </c>
      <c r="AK162" s="17">
        <f>AJ162*100/I162</f>
        <v>17.027863777089784</v>
      </c>
      <c r="AL162" s="15"/>
      <c r="AM162" s="15">
        <v>14643</v>
      </c>
      <c r="AN162" s="17">
        <f>AM162/I162</f>
        <v>4.5334365325077401</v>
      </c>
      <c r="AO162" s="17">
        <f>AM162/AA162</f>
        <v>0.93577453987730064</v>
      </c>
      <c r="AP162" s="15">
        <v>102</v>
      </c>
      <c r="AQ162" s="15"/>
      <c r="AR162" s="15">
        <v>148</v>
      </c>
      <c r="AS162" s="15">
        <f>AP162+AQ162+AR162</f>
        <v>250</v>
      </c>
      <c r="AT162" s="15" t="s">
        <v>60</v>
      </c>
      <c r="AU162" s="15" t="s">
        <v>80</v>
      </c>
      <c r="AV162" s="15">
        <v>1634</v>
      </c>
      <c r="AW162" s="15">
        <v>8594</v>
      </c>
      <c r="AX162" s="20">
        <f>AW162/I162</f>
        <v>2.6606811145510836</v>
      </c>
      <c r="AY162" s="15">
        <v>3.6</v>
      </c>
      <c r="AZ162" s="21">
        <f>AY162*2000/I162</f>
        <v>2.2291021671826625</v>
      </c>
      <c r="BA162" s="15">
        <v>5</v>
      </c>
      <c r="BB162" s="22"/>
    </row>
    <row r="163" spans="1:54" x14ac:dyDescent="0.25">
      <c r="A163" s="14" t="s">
        <v>390</v>
      </c>
      <c r="B163" s="15">
        <v>13882</v>
      </c>
      <c r="C163" s="15">
        <v>44680</v>
      </c>
      <c r="D163" s="15">
        <v>44178</v>
      </c>
      <c r="E163" s="15">
        <v>200071546</v>
      </c>
      <c r="F163" s="15" t="s">
        <v>55</v>
      </c>
      <c r="G163" s="15" t="s">
        <v>138</v>
      </c>
      <c r="H163" s="15" t="s">
        <v>391</v>
      </c>
      <c r="I163" s="15">
        <v>2653</v>
      </c>
      <c r="J163" s="15">
        <v>1</v>
      </c>
      <c r="K163" s="15">
        <v>11</v>
      </c>
      <c r="L163" s="15">
        <v>10</v>
      </c>
      <c r="M163" s="15">
        <v>1</v>
      </c>
      <c r="N163" s="15" t="s">
        <v>58</v>
      </c>
      <c r="O163" s="15" t="s">
        <v>197</v>
      </c>
      <c r="P163" s="15">
        <v>103</v>
      </c>
      <c r="Q163" s="16">
        <f>P163/I163</f>
        <v>3.8823972860912173E-2</v>
      </c>
      <c r="R163" s="15">
        <v>2798</v>
      </c>
      <c r="S163" s="15">
        <v>557</v>
      </c>
      <c r="T163" s="15">
        <v>14</v>
      </c>
      <c r="U163" s="15">
        <v>13</v>
      </c>
      <c r="V163" s="15">
        <v>0</v>
      </c>
      <c r="W163" s="15">
        <v>0</v>
      </c>
      <c r="X163" s="15">
        <v>0</v>
      </c>
      <c r="Y163" s="15">
        <v>0</v>
      </c>
      <c r="Z163" s="15">
        <v>12</v>
      </c>
      <c r="AA163" s="15">
        <f>R163+T163+V163+X163</f>
        <v>2812</v>
      </c>
      <c r="AB163" s="17">
        <f>AA163/I163</f>
        <v>1.0599321522804372</v>
      </c>
      <c r="AC163" s="18">
        <f>AA163/P163</f>
        <v>27.300970873786408</v>
      </c>
      <c r="AD163" s="15">
        <f>S163+U163+W163+Y163</f>
        <v>570</v>
      </c>
      <c r="AE163" s="18">
        <f>AD163/I163*100</f>
        <v>21.485111194873728</v>
      </c>
      <c r="AF163" s="18">
        <f>AA163/AD163</f>
        <v>4.9333333333333336</v>
      </c>
      <c r="AG163" s="18">
        <f>AF163/2</f>
        <v>2.4666666666666668</v>
      </c>
      <c r="AH163" s="15">
        <v>467</v>
      </c>
      <c r="AI163" s="17">
        <f>AH163*100/I163</f>
        <v>17.602713908782512</v>
      </c>
      <c r="AJ163" s="15">
        <v>280</v>
      </c>
      <c r="AK163" s="17">
        <f>AJ163*100/I163</f>
        <v>10.554089709762533</v>
      </c>
      <c r="AL163" s="15"/>
      <c r="AM163" s="15">
        <v>4052</v>
      </c>
      <c r="AN163" s="17">
        <f>AM163/I163</f>
        <v>1.527327553712778</v>
      </c>
      <c r="AO163" s="17">
        <f>AM163/AA163</f>
        <v>1.4409672830725462</v>
      </c>
      <c r="AP163" s="15">
        <v>947</v>
      </c>
      <c r="AQ163" s="15"/>
      <c r="AR163" s="15">
        <v>0</v>
      </c>
      <c r="AS163" s="15">
        <f>AP163+AQ163+AR163</f>
        <v>947</v>
      </c>
      <c r="AT163" s="15" t="s">
        <v>58</v>
      </c>
      <c r="AU163" s="15"/>
      <c r="AV163" s="15">
        <v>1385</v>
      </c>
      <c r="AW163" s="15">
        <v>5226</v>
      </c>
      <c r="AX163" s="20">
        <f>AW163/I163</f>
        <v>1.969845457972107</v>
      </c>
      <c r="AY163" s="15">
        <v>0.8</v>
      </c>
      <c r="AZ163" s="21">
        <f>AY163*2000/I163</f>
        <v>0.603090840557859</v>
      </c>
      <c r="BA163" s="15">
        <v>17</v>
      </c>
      <c r="BB163" s="22"/>
    </row>
    <row r="164" spans="1:54" x14ac:dyDescent="0.25">
      <c r="A164" s="14" t="s">
        <v>392</v>
      </c>
      <c r="B164" s="15">
        <v>14163</v>
      </c>
      <c r="C164" s="15">
        <v>44850</v>
      </c>
      <c r="D164" s="15">
        <v>44179</v>
      </c>
      <c r="E164" s="15">
        <v>244400503</v>
      </c>
      <c r="F164" s="15" t="s">
        <v>55</v>
      </c>
      <c r="G164" s="15" t="s">
        <v>115</v>
      </c>
      <c r="H164" s="15" t="s">
        <v>393</v>
      </c>
      <c r="I164" s="15">
        <v>4979</v>
      </c>
      <c r="J164" s="15">
        <v>1</v>
      </c>
      <c r="K164" s="15">
        <v>8</v>
      </c>
      <c r="L164" s="15">
        <v>15</v>
      </c>
      <c r="M164" s="15">
        <v>1</v>
      </c>
      <c r="N164" s="15" t="s">
        <v>58</v>
      </c>
      <c r="O164" s="15" t="s">
        <v>394</v>
      </c>
      <c r="P164" s="15">
        <v>160</v>
      </c>
      <c r="Q164" s="16">
        <f>P164/I164</f>
        <v>3.2134966860815427E-2</v>
      </c>
      <c r="R164" s="15">
        <v>11522</v>
      </c>
      <c r="S164" s="15">
        <v>421</v>
      </c>
      <c r="T164" s="15">
        <v>0</v>
      </c>
      <c r="U164" s="15">
        <v>0</v>
      </c>
      <c r="V164" s="15">
        <v>0</v>
      </c>
      <c r="W164" s="15">
        <v>0</v>
      </c>
      <c r="X164" s="15">
        <v>0</v>
      </c>
      <c r="Y164" s="15">
        <v>0</v>
      </c>
      <c r="Z164" s="15">
        <v>0</v>
      </c>
      <c r="AA164" s="15">
        <f>R164+T164+V164+X164</f>
        <v>11522</v>
      </c>
      <c r="AB164" s="17">
        <f>AA164/I164</f>
        <v>2.3141193010644709</v>
      </c>
      <c r="AC164" s="18">
        <f>AA164/P164</f>
        <v>72.012500000000003</v>
      </c>
      <c r="AD164" s="15">
        <f>S164+U164+W164+Y164</f>
        <v>421</v>
      </c>
      <c r="AE164" s="18">
        <f>AD164/I164*100</f>
        <v>8.4555131552520599</v>
      </c>
      <c r="AF164" s="18">
        <f>AA164/AD164</f>
        <v>27.368171021377673</v>
      </c>
      <c r="AG164" s="18">
        <f>AF164/2</f>
        <v>13.684085510688837</v>
      </c>
      <c r="AH164" s="15"/>
      <c r="AI164" s="17">
        <f>AH164*100/I164</f>
        <v>0</v>
      </c>
      <c r="AJ164" s="15">
        <v>550</v>
      </c>
      <c r="AK164" s="17">
        <f>AJ164*100/I164</f>
        <v>11.046394858405302</v>
      </c>
      <c r="AL164" s="15"/>
      <c r="AM164" s="15">
        <v>12997</v>
      </c>
      <c r="AN164" s="17">
        <f>AM164/I164</f>
        <v>2.6103635268126131</v>
      </c>
      <c r="AO164" s="17">
        <f>AM164/AA164</f>
        <v>1.1280159694497482</v>
      </c>
      <c r="AP164" s="15">
        <v>1450</v>
      </c>
      <c r="AQ164" s="15">
        <v>0</v>
      </c>
      <c r="AR164" s="15">
        <v>0</v>
      </c>
      <c r="AS164" s="15">
        <f>AP164+AQ164+AR164</f>
        <v>1450</v>
      </c>
      <c r="AT164" s="15" t="s">
        <v>58</v>
      </c>
      <c r="AU164" s="15"/>
      <c r="AV164" s="15">
        <v>0</v>
      </c>
      <c r="AW164" s="15">
        <v>3500</v>
      </c>
      <c r="AX164" s="20">
        <f>AW164/I164</f>
        <v>0.70295240008033744</v>
      </c>
      <c r="AY164" s="15">
        <v>0.5</v>
      </c>
      <c r="AZ164" s="21">
        <f>AY164*2000/I164</f>
        <v>0.2008435428800964</v>
      </c>
      <c r="BA164" s="15">
        <v>13</v>
      </c>
      <c r="BB164" s="22" t="s">
        <v>58</v>
      </c>
    </row>
    <row r="165" spans="1:54" x14ac:dyDescent="0.25">
      <c r="A165" s="14" t="s">
        <v>395</v>
      </c>
      <c r="B165" s="15">
        <v>10449</v>
      </c>
      <c r="C165" s="15">
        <v>44730</v>
      </c>
      <c r="D165" s="15">
        <v>44182</v>
      </c>
      <c r="E165" s="15">
        <v>200067346</v>
      </c>
      <c r="F165" s="15" t="s">
        <v>55</v>
      </c>
      <c r="G165" s="15" t="s">
        <v>123</v>
      </c>
      <c r="H165" s="15" t="s">
        <v>396</v>
      </c>
      <c r="I165" s="15">
        <v>5078</v>
      </c>
      <c r="J165" s="15">
        <v>1</v>
      </c>
      <c r="K165" s="15">
        <v>21</v>
      </c>
      <c r="L165" s="15">
        <v>80</v>
      </c>
      <c r="M165" s="15">
        <v>5</v>
      </c>
      <c r="N165" s="15" t="s">
        <v>58</v>
      </c>
      <c r="O165" s="15" t="s">
        <v>397</v>
      </c>
      <c r="P165" s="15">
        <v>550</v>
      </c>
      <c r="Q165" s="16">
        <f>P165/I165</f>
        <v>0.10831035840882237</v>
      </c>
      <c r="R165" s="15">
        <v>22171</v>
      </c>
      <c r="S165" s="15"/>
      <c r="T165" s="15"/>
      <c r="U165" s="15"/>
      <c r="V165" s="15">
        <v>4346</v>
      </c>
      <c r="W165" s="15"/>
      <c r="X165" s="15">
        <v>0</v>
      </c>
      <c r="Y165" s="15">
        <v>0</v>
      </c>
      <c r="Z165" s="15">
        <v>71</v>
      </c>
      <c r="AA165" s="15">
        <f>R165+T165+V165+X165</f>
        <v>26517</v>
      </c>
      <c r="AB165" s="17">
        <f>AA165/I165</f>
        <v>5.221937770775896</v>
      </c>
      <c r="AC165" s="18">
        <f>AA165/P165</f>
        <v>48.212727272727271</v>
      </c>
      <c r="AD165" s="15">
        <f>S165+U165+W165+Y165</f>
        <v>0</v>
      </c>
      <c r="AE165" s="18">
        <f>AD165/I165*100</f>
        <v>0</v>
      </c>
      <c r="AF165" s="18" t="e">
        <f>AA165/AD165</f>
        <v>#DIV/0!</v>
      </c>
      <c r="AG165" s="18" t="e">
        <f>AF165/2</f>
        <v>#DIV/0!</v>
      </c>
      <c r="AH165" s="15">
        <v>1959</v>
      </c>
      <c r="AI165" s="17">
        <f>AH165*100/I165</f>
        <v>38.578180385978733</v>
      </c>
      <c r="AJ165" s="15">
        <v>1435</v>
      </c>
      <c r="AK165" s="17">
        <f>AJ165*100/I165</f>
        <v>28.259157148483656</v>
      </c>
      <c r="AL165" s="15">
        <v>7917</v>
      </c>
      <c r="AM165" s="15">
        <v>36035</v>
      </c>
      <c r="AN165" s="17">
        <f>AM165/I165</f>
        <v>7.0962977550216619</v>
      </c>
      <c r="AO165" s="17">
        <f>AM165/AA165</f>
        <v>1.3589395482143531</v>
      </c>
      <c r="AP165" s="15"/>
      <c r="AQ165" s="15"/>
      <c r="AR165" s="15"/>
      <c r="AS165" s="15">
        <f>AP165+AQ165+AR165</f>
        <v>0</v>
      </c>
      <c r="AT165" s="15" t="s">
        <v>58</v>
      </c>
      <c r="AU165" s="15"/>
      <c r="AV165" s="15">
        <v>5500</v>
      </c>
      <c r="AW165" s="15">
        <v>20900</v>
      </c>
      <c r="AX165" s="20">
        <f>AW165/I165</f>
        <v>4.1157936195352498</v>
      </c>
      <c r="AY165" s="15">
        <v>2</v>
      </c>
      <c r="AZ165" s="21">
        <f>AY165*2000/I165</f>
        <v>0.78771169751870818</v>
      </c>
      <c r="BA165" s="15">
        <v>32</v>
      </c>
      <c r="BB165" s="22"/>
    </row>
    <row r="166" spans="1:54" x14ac:dyDescent="0.25">
      <c r="A166" s="14" t="s">
        <v>398</v>
      </c>
      <c r="B166" s="15">
        <v>5725</v>
      </c>
      <c r="C166" s="15">
        <v>44600</v>
      </c>
      <c r="D166" s="15">
        <v>44184</v>
      </c>
      <c r="E166" s="15">
        <v>244400644</v>
      </c>
      <c r="F166" s="15" t="s">
        <v>97</v>
      </c>
      <c r="G166" s="15" t="s">
        <v>82</v>
      </c>
      <c r="H166" s="15" t="s">
        <v>399</v>
      </c>
      <c r="I166" s="23">
        <v>0</v>
      </c>
      <c r="J166" s="15">
        <v>1</v>
      </c>
      <c r="K166" s="15">
        <v>26</v>
      </c>
      <c r="L166" s="15">
        <v>64</v>
      </c>
      <c r="M166" s="15">
        <v>9</v>
      </c>
      <c r="N166" s="15" t="s">
        <v>60</v>
      </c>
      <c r="O166" s="15"/>
      <c r="P166" s="15">
        <v>383</v>
      </c>
      <c r="Q166" s="16" t="e">
        <f>P166/I166</f>
        <v>#DIV/0!</v>
      </c>
      <c r="R166" s="15">
        <v>10875</v>
      </c>
      <c r="S166" s="15">
        <v>2060</v>
      </c>
      <c r="T166" s="15">
        <v>131</v>
      </c>
      <c r="U166" s="15">
        <v>34</v>
      </c>
      <c r="V166" s="15">
        <v>1020</v>
      </c>
      <c r="W166" s="15">
        <v>100</v>
      </c>
      <c r="X166" s="15">
        <v>89</v>
      </c>
      <c r="Y166" s="15">
        <v>7</v>
      </c>
      <c r="Z166" s="15">
        <v>35</v>
      </c>
      <c r="AA166" s="15">
        <f>R166+T166+V166+X166</f>
        <v>12115</v>
      </c>
      <c r="AB166" s="17" t="e">
        <f>AA166/I166</f>
        <v>#DIV/0!</v>
      </c>
      <c r="AC166" s="18">
        <f>AA166/P166</f>
        <v>31.631853785900784</v>
      </c>
      <c r="AD166" s="15">
        <f>S166+U166+W166+Y166</f>
        <v>2201</v>
      </c>
      <c r="AE166" s="18" t="e">
        <f>AD166/I166*100</f>
        <v>#DIV/0!</v>
      </c>
      <c r="AF166" s="18">
        <f>AA166/AD166</f>
        <v>5.504316219900045</v>
      </c>
      <c r="AG166" s="18">
        <f>AF166/2</f>
        <v>2.7521581099500225</v>
      </c>
      <c r="AH166" s="15">
        <v>1136</v>
      </c>
      <c r="AI166" s="17" t="e">
        <f>AH166*100/I166</f>
        <v>#DIV/0!</v>
      </c>
      <c r="AJ166" s="15">
        <v>1034</v>
      </c>
      <c r="AK166" s="17" t="e">
        <f>AJ166*100/I166</f>
        <v>#DIV/0!</v>
      </c>
      <c r="AL166" s="15"/>
      <c r="AM166" s="15">
        <v>25680</v>
      </c>
      <c r="AN166" s="17" t="e">
        <f>AM166/I166</f>
        <v>#DIV/0!</v>
      </c>
      <c r="AO166" s="17">
        <f>AM166/AA166</f>
        <v>2.1196863392488652</v>
      </c>
      <c r="AP166" s="15">
        <v>0</v>
      </c>
      <c r="AQ166" s="15"/>
      <c r="AR166" s="15">
        <v>0</v>
      </c>
      <c r="AS166" s="15">
        <f>AP166+AQ166+AR166</f>
        <v>0</v>
      </c>
      <c r="AT166" s="15"/>
      <c r="AU166" s="15"/>
      <c r="AV166" s="15"/>
      <c r="AW166" s="15">
        <v>13800</v>
      </c>
      <c r="AX166" s="20" t="e">
        <f>AW166/I166</f>
        <v>#DIV/0!</v>
      </c>
      <c r="AY166" s="15">
        <v>2.33</v>
      </c>
      <c r="AZ166" s="21" t="e">
        <f>AY166*2000/I166</f>
        <v>#DIV/0!</v>
      </c>
      <c r="BA166" s="15">
        <v>0</v>
      </c>
      <c r="BB166" s="22"/>
    </row>
    <row r="167" spans="1:54" x14ac:dyDescent="0.25">
      <c r="A167" s="14" t="s">
        <v>400</v>
      </c>
      <c r="B167" s="15">
        <v>5724</v>
      </c>
      <c r="C167" s="15">
        <v>44600</v>
      </c>
      <c r="D167" s="15">
        <v>44184</v>
      </c>
      <c r="E167" s="15">
        <v>244400644</v>
      </c>
      <c r="F167" s="15" t="s">
        <v>97</v>
      </c>
      <c r="G167" s="15" t="s">
        <v>82</v>
      </c>
      <c r="H167" s="15" t="s">
        <v>399</v>
      </c>
      <c r="I167" s="23">
        <v>0</v>
      </c>
      <c r="J167" s="15">
        <v>1</v>
      </c>
      <c r="K167" s="15">
        <v>16</v>
      </c>
      <c r="L167" s="15">
        <v>2</v>
      </c>
      <c r="M167" s="15">
        <v>0</v>
      </c>
      <c r="N167" s="15" t="s">
        <v>58</v>
      </c>
      <c r="O167" s="15"/>
      <c r="P167" s="15">
        <v>10</v>
      </c>
      <c r="Q167" s="16" t="e">
        <f>P167/I167</f>
        <v>#DIV/0!</v>
      </c>
      <c r="R167" s="15">
        <v>6567</v>
      </c>
      <c r="S167" s="15">
        <v>817</v>
      </c>
      <c r="T167" s="15">
        <v>510</v>
      </c>
      <c r="U167" s="15">
        <v>12</v>
      </c>
      <c r="V167" s="15">
        <v>726</v>
      </c>
      <c r="W167" s="15">
        <v>71</v>
      </c>
      <c r="X167" s="15">
        <v>0</v>
      </c>
      <c r="Y167" s="15">
        <v>0</v>
      </c>
      <c r="Z167" s="15">
        <v>21</v>
      </c>
      <c r="AA167" s="15">
        <f>R167+T167+V167+X167</f>
        <v>7803</v>
      </c>
      <c r="AB167" s="17" t="e">
        <f>AA167/I167</f>
        <v>#DIV/0!</v>
      </c>
      <c r="AC167" s="18">
        <f>AA167/P167</f>
        <v>780.3</v>
      </c>
      <c r="AD167" s="15">
        <f>S167+U167+W167+Y167</f>
        <v>900</v>
      </c>
      <c r="AE167" s="18" t="e">
        <f>AD167/I167*100</f>
        <v>#DIV/0!</v>
      </c>
      <c r="AF167" s="18">
        <f>AA167/AD167</f>
        <v>8.67</v>
      </c>
      <c r="AG167" s="18">
        <f>AF167/2</f>
        <v>4.335</v>
      </c>
      <c r="AH167" s="15">
        <v>447</v>
      </c>
      <c r="AI167" s="17" t="e">
        <f>AH167*100/I167</f>
        <v>#DIV/0!</v>
      </c>
      <c r="AJ167" s="15">
        <v>441</v>
      </c>
      <c r="AK167" s="17" t="e">
        <f>AJ167*100/I167</f>
        <v>#DIV/0!</v>
      </c>
      <c r="AL167" s="15"/>
      <c r="AM167" s="15">
        <v>7829</v>
      </c>
      <c r="AN167" s="17" t="e">
        <f>AM167/I167</f>
        <v>#DIV/0!</v>
      </c>
      <c r="AO167" s="17">
        <f>AM167/AA167</f>
        <v>1.0033320517749584</v>
      </c>
      <c r="AP167" s="15">
        <v>0</v>
      </c>
      <c r="AQ167" s="15"/>
      <c r="AR167" s="15">
        <v>0</v>
      </c>
      <c r="AS167" s="15">
        <f>AP167+AQ167+AR167</f>
        <v>0</v>
      </c>
      <c r="AT167" s="15"/>
      <c r="AU167" s="15"/>
      <c r="AV167" s="15"/>
      <c r="AW167" s="15">
        <v>6700</v>
      </c>
      <c r="AX167" s="20" t="e">
        <f>AW167/I167</f>
        <v>#DIV/0!</v>
      </c>
      <c r="AY167" s="15">
        <v>2</v>
      </c>
      <c r="AZ167" s="21" t="e">
        <f>AY167*2000/I167</f>
        <v>#DIV/0!</v>
      </c>
      <c r="BA167" s="15">
        <v>0</v>
      </c>
      <c r="BB167" s="22"/>
    </row>
    <row r="168" spans="1:54" x14ac:dyDescent="0.25">
      <c r="A168" s="14" t="s">
        <v>401</v>
      </c>
      <c r="B168" s="15">
        <v>1899</v>
      </c>
      <c r="C168" s="15">
        <v>44600</v>
      </c>
      <c r="D168" s="15">
        <v>44184</v>
      </c>
      <c r="E168" s="15">
        <v>244400644</v>
      </c>
      <c r="F168" s="15" t="s">
        <v>97</v>
      </c>
      <c r="G168" s="15" t="s">
        <v>82</v>
      </c>
      <c r="H168" s="15" t="s">
        <v>399</v>
      </c>
      <c r="I168" s="23">
        <v>71772</v>
      </c>
      <c r="J168" s="15">
        <v>1</v>
      </c>
      <c r="K168" s="15">
        <v>28</v>
      </c>
      <c r="L168" s="15">
        <v>189</v>
      </c>
      <c r="M168" s="15">
        <v>26</v>
      </c>
      <c r="N168" s="15" t="s">
        <v>60</v>
      </c>
      <c r="O168" s="15"/>
      <c r="P168" s="15">
        <v>3453</v>
      </c>
      <c r="Q168" s="16">
        <f>P168/I168</f>
        <v>4.8110683832135091E-2</v>
      </c>
      <c r="R168" s="15">
        <v>115500</v>
      </c>
      <c r="S168" s="15">
        <v>8975</v>
      </c>
      <c r="T168" s="15">
        <v>30804</v>
      </c>
      <c r="U168" s="15">
        <v>1068</v>
      </c>
      <c r="V168" s="15">
        <v>9752</v>
      </c>
      <c r="W168" s="15">
        <v>586</v>
      </c>
      <c r="X168" s="15">
        <v>1</v>
      </c>
      <c r="Y168" s="15">
        <v>0</v>
      </c>
      <c r="Z168" s="15">
        <v>205</v>
      </c>
      <c r="AA168" s="15">
        <f>R168+T168+V168+X168</f>
        <v>156057</v>
      </c>
      <c r="AB168" s="17">
        <f>AA168/I168</f>
        <v>2.174343755224879</v>
      </c>
      <c r="AC168" s="18">
        <f>AA168/P168</f>
        <v>45.194613379669853</v>
      </c>
      <c r="AD168" s="15">
        <f>S168+U168+W168+Y168</f>
        <v>10629</v>
      </c>
      <c r="AE168" s="18">
        <f>AD168/I168*100</f>
        <v>14.80939642200301</v>
      </c>
      <c r="AF168" s="18">
        <f>AA168/AD168</f>
        <v>14.682190234264747</v>
      </c>
      <c r="AG168" s="18">
        <f>AF168/2</f>
        <v>7.3410951171323733</v>
      </c>
      <c r="AH168" s="15">
        <v>8790</v>
      </c>
      <c r="AI168" s="17">
        <f>AH168*100/I168</f>
        <v>12.247115866911887</v>
      </c>
      <c r="AJ168" s="15">
        <v>8142</v>
      </c>
      <c r="AK168" s="17">
        <f>AJ168*100/I168</f>
        <v>11.344256813241932</v>
      </c>
      <c r="AL168" s="15">
        <v>114175</v>
      </c>
      <c r="AM168" s="15">
        <v>272622</v>
      </c>
      <c r="AN168" s="17">
        <f>AM168/I168</f>
        <v>3.798445076074235</v>
      </c>
      <c r="AO168" s="17">
        <f>AM168/AA168</f>
        <v>1.746938618581672</v>
      </c>
      <c r="AP168" s="15">
        <v>0</v>
      </c>
      <c r="AQ168" s="15"/>
      <c r="AR168" s="15">
        <v>0</v>
      </c>
      <c r="AS168" s="15">
        <f>AP168+AQ168+AR168</f>
        <v>0</v>
      </c>
      <c r="AT168" s="15"/>
      <c r="AU168" s="15"/>
      <c r="AV168" s="15"/>
      <c r="AW168" s="15">
        <v>114300</v>
      </c>
      <c r="AX168" s="20">
        <f>AW168/I168</f>
        <v>1.5925430530011704</v>
      </c>
      <c r="AY168" s="15">
        <v>20.68</v>
      </c>
      <c r="AZ168" s="21">
        <f>AY168*2000/I168</f>
        <v>0.57626929721897113</v>
      </c>
      <c r="BA168" s="15">
        <v>0</v>
      </c>
      <c r="BB168" s="22"/>
    </row>
    <row r="169" spans="1:54" x14ac:dyDescent="0.25">
      <c r="A169" s="14" t="s">
        <v>402</v>
      </c>
      <c r="B169" s="15">
        <v>1900</v>
      </c>
      <c r="C169" s="15">
        <v>44460</v>
      </c>
      <c r="D169" s="15">
        <v>44185</v>
      </c>
      <c r="E169" s="15">
        <v>243500741</v>
      </c>
      <c r="F169" s="15" t="s">
        <v>55</v>
      </c>
      <c r="G169" s="15" t="s">
        <v>70</v>
      </c>
      <c r="H169" s="15" t="s">
        <v>71</v>
      </c>
      <c r="I169" s="15">
        <v>3247</v>
      </c>
      <c r="J169" s="15">
        <v>1</v>
      </c>
      <c r="K169" s="15">
        <v>15</v>
      </c>
      <c r="L169" s="15">
        <v>10</v>
      </c>
      <c r="M169" s="15">
        <v>2</v>
      </c>
      <c r="N169" s="15" t="s">
        <v>60</v>
      </c>
      <c r="O169" s="15" t="s">
        <v>136</v>
      </c>
      <c r="P169" s="15">
        <v>250</v>
      </c>
      <c r="Q169" s="16">
        <f>P169/I169</f>
        <v>7.6994148444718205E-2</v>
      </c>
      <c r="R169" s="15">
        <v>9120</v>
      </c>
      <c r="S169" s="15">
        <v>597</v>
      </c>
      <c r="T169" s="15">
        <v>63</v>
      </c>
      <c r="U169" s="15">
        <v>0</v>
      </c>
      <c r="V169" s="15">
        <v>1194</v>
      </c>
      <c r="W169" s="15">
        <v>92</v>
      </c>
      <c r="X169" s="15">
        <v>0</v>
      </c>
      <c r="Y169" s="15">
        <v>0</v>
      </c>
      <c r="Z169" s="15">
        <v>18</v>
      </c>
      <c r="AA169" s="15">
        <f>R169+T169+V169+X169</f>
        <v>10377</v>
      </c>
      <c r="AB169" s="17">
        <f>AA169/I169</f>
        <v>3.1958731136433629</v>
      </c>
      <c r="AC169" s="18">
        <f>AA169/P169</f>
        <v>41.508000000000003</v>
      </c>
      <c r="AD169" s="15">
        <f>S169+U169+W169+Y169</f>
        <v>689</v>
      </c>
      <c r="AE169" s="18">
        <f>AD169/I169*100</f>
        <v>21.219587311364336</v>
      </c>
      <c r="AF169" s="18">
        <f>AA169/AD169</f>
        <v>15.060957910014514</v>
      </c>
      <c r="AG169" s="18">
        <f>AF169/2</f>
        <v>7.5304789550072568</v>
      </c>
      <c r="AH169" s="15">
        <v>535</v>
      </c>
      <c r="AI169" s="17">
        <f>AH169*100/I169</f>
        <v>16.476747767169694</v>
      </c>
      <c r="AJ169" s="15">
        <v>535</v>
      </c>
      <c r="AK169" s="17">
        <f>AJ169*100/I169</f>
        <v>16.476747767169694</v>
      </c>
      <c r="AL169" s="15"/>
      <c r="AM169" s="15">
        <v>11854</v>
      </c>
      <c r="AN169" s="17">
        <f>AM169/I169</f>
        <v>3.6507545426547581</v>
      </c>
      <c r="AO169" s="17">
        <f>AM169/AA169</f>
        <v>1.1423340079020912</v>
      </c>
      <c r="AP169" s="15">
        <v>674</v>
      </c>
      <c r="AQ169" s="15">
        <v>0</v>
      </c>
      <c r="AR169" s="15">
        <v>408</v>
      </c>
      <c r="AS169" s="15">
        <f>AP169+AQ169+AR169</f>
        <v>1082</v>
      </c>
      <c r="AT169" s="15" t="s">
        <v>58</v>
      </c>
      <c r="AU169" s="15"/>
      <c r="AV169" s="15">
        <v>670</v>
      </c>
      <c r="AW169" s="15">
        <v>8985</v>
      </c>
      <c r="AX169" s="20">
        <f>AW169/I169</f>
        <v>2.7671696951031723</v>
      </c>
      <c r="AY169" s="15">
        <v>1.1499999999999999</v>
      </c>
      <c r="AZ169" s="21">
        <f>AY169*2000/I169</f>
        <v>0.7083461656914074</v>
      </c>
      <c r="BA169" s="15">
        <v>4</v>
      </c>
      <c r="BB169" s="22"/>
    </row>
    <row r="170" spans="1:54" x14ac:dyDescent="0.25">
      <c r="A170" s="14" t="s">
        <v>403</v>
      </c>
      <c r="B170" s="15">
        <v>14164</v>
      </c>
      <c r="C170" s="15">
        <v>44320</v>
      </c>
      <c r="D170" s="15">
        <v>44187</v>
      </c>
      <c r="E170" s="15">
        <v>244400586</v>
      </c>
      <c r="F170" s="15" t="s">
        <v>55</v>
      </c>
      <c r="G170" s="15" t="s">
        <v>143</v>
      </c>
      <c r="H170" s="15"/>
      <c r="I170" s="15">
        <v>4720</v>
      </c>
      <c r="J170" s="15">
        <v>1</v>
      </c>
      <c r="K170" s="15">
        <v>17</v>
      </c>
      <c r="L170" s="15">
        <v>30</v>
      </c>
      <c r="M170" s="15">
        <v>4</v>
      </c>
      <c r="N170" s="15" t="s">
        <v>60</v>
      </c>
      <c r="O170" s="15" t="s">
        <v>404</v>
      </c>
      <c r="P170" s="15">
        <v>456</v>
      </c>
      <c r="Q170" s="16">
        <f>P170/I170</f>
        <v>9.6610169491525427E-2</v>
      </c>
      <c r="R170" s="15">
        <v>1326</v>
      </c>
      <c r="S170" s="15">
        <v>1318</v>
      </c>
      <c r="T170" s="15">
        <v>7</v>
      </c>
      <c r="U170" s="15">
        <v>7</v>
      </c>
      <c r="V170" s="15">
        <v>96</v>
      </c>
      <c r="W170" s="15">
        <v>73</v>
      </c>
      <c r="X170" s="15"/>
      <c r="Y170" s="15"/>
      <c r="Z170" s="15">
        <v>33</v>
      </c>
      <c r="AA170" s="15">
        <f>R170+T170+V170+X170</f>
        <v>1429</v>
      </c>
      <c r="AB170" s="17">
        <f>AA170/I170</f>
        <v>0.30275423728813561</v>
      </c>
      <c r="AC170" s="18">
        <f>AA170/P170</f>
        <v>3.1337719298245612</v>
      </c>
      <c r="AD170" s="15">
        <f>S170+U170+W170+Y170</f>
        <v>1398</v>
      </c>
      <c r="AE170" s="18">
        <f>AD170/I170*100</f>
        <v>29.618644067796613</v>
      </c>
      <c r="AF170" s="18">
        <f>AA170/AD170</f>
        <v>1.0221745350500715</v>
      </c>
      <c r="AG170" s="18">
        <f>AF170/2</f>
        <v>0.51108726752503575</v>
      </c>
      <c r="AH170" s="15">
        <v>576</v>
      </c>
      <c r="AI170" s="17">
        <f>AH170*100/I170</f>
        <v>12.203389830508474</v>
      </c>
      <c r="AJ170" s="15"/>
      <c r="AK170" s="17">
        <f>AJ170*100/I170</f>
        <v>0</v>
      </c>
      <c r="AL170" s="15"/>
      <c r="AM170" s="15">
        <v>17479</v>
      </c>
      <c r="AN170" s="17">
        <f>AM170/I170</f>
        <v>3.7031779661016948</v>
      </c>
      <c r="AO170" s="17">
        <f>AM170/AA170</f>
        <v>12.231630510846745</v>
      </c>
      <c r="AP170" s="15">
        <v>3199</v>
      </c>
      <c r="AQ170" s="15"/>
      <c r="AR170" s="15">
        <v>332</v>
      </c>
      <c r="AS170" s="15">
        <f>AP170+AQ170+AR170</f>
        <v>3531</v>
      </c>
      <c r="AT170" s="15" t="s">
        <v>58</v>
      </c>
      <c r="AU170" s="15"/>
      <c r="AV170" s="15">
        <v>1322</v>
      </c>
      <c r="AW170" s="15">
        <v>14539</v>
      </c>
      <c r="AX170" s="20">
        <f>AW170/I170</f>
        <v>3.0802966101694915</v>
      </c>
      <c r="AY170" s="15">
        <v>3</v>
      </c>
      <c r="AZ170" s="21">
        <f>AY170*2000/I170</f>
        <v>1.271186440677966</v>
      </c>
      <c r="BA170" s="15">
        <v>30</v>
      </c>
      <c r="BB170" s="22"/>
    </row>
    <row r="171" spans="1:54" x14ac:dyDescent="0.25">
      <c r="A171" s="14" t="s">
        <v>405</v>
      </c>
      <c r="B171" s="15">
        <v>1901</v>
      </c>
      <c r="C171" s="15">
        <v>44310</v>
      </c>
      <c r="D171" s="15">
        <v>44188</v>
      </c>
      <c r="E171" s="15">
        <v>244400438</v>
      </c>
      <c r="F171" s="15" t="s">
        <v>55</v>
      </c>
      <c r="G171" s="15" t="s">
        <v>173</v>
      </c>
      <c r="H171" s="15" t="s">
        <v>406</v>
      </c>
      <c r="I171" s="15">
        <v>9113</v>
      </c>
      <c r="J171" s="15">
        <v>1</v>
      </c>
      <c r="K171" s="15">
        <v>24</v>
      </c>
      <c r="L171" s="15">
        <v>38</v>
      </c>
      <c r="M171" s="15">
        <v>2</v>
      </c>
      <c r="N171" s="15" t="s">
        <v>60</v>
      </c>
      <c r="O171" s="15" t="s">
        <v>107</v>
      </c>
      <c r="P171" s="15">
        <v>450</v>
      </c>
      <c r="Q171" s="16">
        <f>P171/I171</f>
        <v>4.9380006584000879E-2</v>
      </c>
      <c r="R171" s="15">
        <v>17823</v>
      </c>
      <c r="S171" s="15">
        <v>1354</v>
      </c>
      <c r="T171" s="15">
        <v>319</v>
      </c>
      <c r="U171" s="15">
        <v>16</v>
      </c>
      <c r="V171" s="15">
        <v>0</v>
      </c>
      <c r="W171" s="15">
        <v>0</v>
      </c>
      <c r="X171" s="15">
        <v>0</v>
      </c>
      <c r="Y171" s="15">
        <v>0</v>
      </c>
      <c r="Z171" s="15">
        <v>47</v>
      </c>
      <c r="AA171" s="15">
        <f>R171+T171+V171+X171</f>
        <v>18142</v>
      </c>
      <c r="AB171" s="17">
        <f>AA171/I171</f>
        <v>1.9907823987709865</v>
      </c>
      <c r="AC171" s="18">
        <f>AA171/P171</f>
        <v>40.315555555555555</v>
      </c>
      <c r="AD171" s="15">
        <f>S171+U171+W171+Y171</f>
        <v>1370</v>
      </c>
      <c r="AE171" s="18">
        <f>AD171/I171*100</f>
        <v>15.033468671129155</v>
      </c>
      <c r="AF171" s="18">
        <f>AA171/AD171</f>
        <v>13.242335766423357</v>
      </c>
      <c r="AG171" s="18">
        <f>AF171/2</f>
        <v>6.6211678832116787</v>
      </c>
      <c r="AH171" s="15">
        <v>1862</v>
      </c>
      <c r="AI171" s="17">
        <f>AH171*100/I171</f>
        <v>20.432349390979919</v>
      </c>
      <c r="AJ171" s="15">
        <v>1368</v>
      </c>
      <c r="AK171" s="17">
        <f>AJ171*100/I171</f>
        <v>15.011522001536267</v>
      </c>
      <c r="AL171" s="15"/>
      <c r="AM171" s="15">
        <v>36693</v>
      </c>
      <c r="AN171" s="17">
        <f>AM171/I171</f>
        <v>4.026445736859432</v>
      </c>
      <c r="AO171" s="17">
        <f>AM171/AA171</f>
        <v>2.0225443721750636</v>
      </c>
      <c r="AP171" s="15">
        <v>357</v>
      </c>
      <c r="AQ171" s="15"/>
      <c r="AR171" s="15">
        <v>0</v>
      </c>
      <c r="AS171" s="15">
        <f>AP171+AQ171+AR171</f>
        <v>357</v>
      </c>
      <c r="AT171" s="15" t="s">
        <v>58</v>
      </c>
      <c r="AU171" s="15"/>
      <c r="AV171" s="15">
        <v>25860</v>
      </c>
      <c r="AW171" s="15">
        <v>19555</v>
      </c>
      <c r="AX171" s="20">
        <f>AW171/I171</f>
        <v>2.1458356194447492</v>
      </c>
      <c r="AY171" s="15">
        <v>3.6</v>
      </c>
      <c r="AZ171" s="21">
        <f>AY171*2000/I171</f>
        <v>0.79008010534401407</v>
      </c>
      <c r="BA171" s="15">
        <v>20</v>
      </c>
      <c r="BB171" s="22"/>
    </row>
    <row r="172" spans="1:54" x14ac:dyDescent="0.25">
      <c r="A172" s="14" t="s">
        <v>407</v>
      </c>
      <c r="B172" s="15">
        <v>1902</v>
      </c>
      <c r="C172" s="15">
        <v>44230</v>
      </c>
      <c r="D172" s="15">
        <v>44190</v>
      </c>
      <c r="E172" s="15">
        <v>244400404</v>
      </c>
      <c r="F172" s="15" t="s">
        <v>97</v>
      </c>
      <c r="G172" s="15" t="s">
        <v>74</v>
      </c>
      <c r="H172" s="15"/>
      <c r="I172" s="15">
        <v>27508</v>
      </c>
      <c r="J172" s="15">
        <v>1</v>
      </c>
      <c r="K172" s="15">
        <v>25</v>
      </c>
      <c r="L172" s="15">
        <v>134</v>
      </c>
      <c r="M172" s="15">
        <v>9</v>
      </c>
      <c r="N172" s="15" t="s">
        <v>60</v>
      </c>
      <c r="O172" s="15" t="s">
        <v>408</v>
      </c>
      <c r="P172" s="15">
        <v>1540</v>
      </c>
      <c r="Q172" s="16">
        <f>P172/I172</f>
        <v>5.598371382870438E-2</v>
      </c>
      <c r="R172" s="15">
        <v>59301</v>
      </c>
      <c r="S172" s="15">
        <v>2449</v>
      </c>
      <c r="T172" s="15">
        <v>10713</v>
      </c>
      <c r="U172" s="15">
        <v>596</v>
      </c>
      <c r="V172" s="15">
        <v>3309</v>
      </c>
      <c r="W172" s="15">
        <v>367</v>
      </c>
      <c r="X172" s="15">
        <v>1036</v>
      </c>
      <c r="Y172" s="15">
        <v>12</v>
      </c>
      <c r="Z172" s="15">
        <v>114</v>
      </c>
      <c r="AA172" s="15">
        <f>R172+T172+V172+X172</f>
        <v>74359</v>
      </c>
      <c r="AB172" s="17">
        <f>AA172/I172</f>
        <v>2.7031772575250836</v>
      </c>
      <c r="AC172" s="18">
        <f>AA172/P172</f>
        <v>48.285064935064938</v>
      </c>
      <c r="AD172" s="15">
        <f>S172+U172+W172+Y172</f>
        <v>3424</v>
      </c>
      <c r="AE172" s="18">
        <f>AD172/I172*100</f>
        <v>12.447288061654792</v>
      </c>
      <c r="AF172" s="18">
        <f>AA172/AD172</f>
        <v>21.716997663551403</v>
      </c>
      <c r="AG172" s="18">
        <f>AF172/2</f>
        <v>10.858498831775702</v>
      </c>
      <c r="AH172" s="15">
        <v>3635</v>
      </c>
      <c r="AI172" s="17">
        <f>AH172*100/I172</f>
        <v>13.214337647229897</v>
      </c>
      <c r="AJ172" s="15">
        <v>3422</v>
      </c>
      <c r="AK172" s="17">
        <f>AJ172*100/I172</f>
        <v>12.440017449469245</v>
      </c>
      <c r="AL172" s="15">
        <v>0</v>
      </c>
      <c r="AM172" s="15">
        <v>162291</v>
      </c>
      <c r="AN172" s="17">
        <f>AM172/I172</f>
        <v>5.8997746110222478</v>
      </c>
      <c r="AO172" s="17">
        <f>AM172/AA172</f>
        <v>2.1825333853333153</v>
      </c>
      <c r="AP172" s="15">
        <v>0</v>
      </c>
      <c r="AQ172" s="15"/>
      <c r="AR172" s="15">
        <v>0</v>
      </c>
      <c r="AS172" s="15">
        <f>AP172+AQ172+AR172</f>
        <v>0</v>
      </c>
      <c r="AT172" s="15" t="s">
        <v>60</v>
      </c>
      <c r="AU172" s="15" t="s">
        <v>80</v>
      </c>
      <c r="AV172" s="15">
        <v>15765</v>
      </c>
      <c r="AW172" s="15">
        <v>97728</v>
      </c>
      <c r="AX172" s="20">
        <f>AW172/I172</f>
        <v>3.5527119383452086</v>
      </c>
      <c r="AY172" s="15">
        <v>15</v>
      </c>
      <c r="AZ172" s="21">
        <f>AY172*2000/I172</f>
        <v>1.0905918278319033</v>
      </c>
      <c r="BA172" s="15">
        <v>0</v>
      </c>
      <c r="BB172" s="22"/>
    </row>
    <row r="173" spans="1:54" x14ac:dyDescent="0.25">
      <c r="A173" s="14" t="s">
        <v>409</v>
      </c>
      <c r="B173" s="15">
        <v>13888</v>
      </c>
      <c r="C173" s="15">
        <v>44320</v>
      </c>
      <c r="D173" s="15">
        <v>44192</v>
      </c>
      <c r="E173" s="15">
        <v>244400586</v>
      </c>
      <c r="F173" s="15" t="s">
        <v>55</v>
      </c>
      <c r="G173" s="15" t="s">
        <v>143</v>
      </c>
      <c r="H173" s="15" t="s">
        <v>410</v>
      </c>
      <c r="I173" s="15">
        <v>2552</v>
      </c>
      <c r="J173" s="15">
        <v>1</v>
      </c>
      <c r="K173" s="15">
        <v>10</v>
      </c>
      <c r="L173" s="15">
        <v>10</v>
      </c>
      <c r="M173" s="15">
        <v>2</v>
      </c>
      <c r="N173" s="15" t="s">
        <v>58</v>
      </c>
      <c r="O173" s="15" t="s">
        <v>411</v>
      </c>
      <c r="P173" s="15">
        <v>110</v>
      </c>
      <c r="Q173" s="16">
        <f>P173/I173</f>
        <v>4.3103448275862072E-2</v>
      </c>
      <c r="R173" s="15">
        <v>8409</v>
      </c>
      <c r="S173" s="15">
        <v>437</v>
      </c>
      <c r="T173" s="15">
        <v>221</v>
      </c>
      <c r="U173" s="15">
        <v>1</v>
      </c>
      <c r="V173" s="15">
        <v>487</v>
      </c>
      <c r="W173" s="15">
        <v>27</v>
      </c>
      <c r="X173" s="15">
        <v>0</v>
      </c>
      <c r="Y173" s="15">
        <v>0</v>
      </c>
      <c r="Z173" s="15">
        <v>13</v>
      </c>
      <c r="AA173" s="15">
        <f>R173+T173+V173+X173</f>
        <v>9117</v>
      </c>
      <c r="AB173" s="17">
        <f>AA173/I173</f>
        <v>3.5724921630094042</v>
      </c>
      <c r="AC173" s="18">
        <f>AA173/P173</f>
        <v>82.881818181818176</v>
      </c>
      <c r="AD173" s="15">
        <f>S173+U173+W173+Y173</f>
        <v>465</v>
      </c>
      <c r="AE173" s="18">
        <f>AD173/I173*100</f>
        <v>18.221003134796238</v>
      </c>
      <c r="AF173" s="18">
        <f>AA173/AD173</f>
        <v>19.606451612903225</v>
      </c>
      <c r="AG173" s="18">
        <f>AF173/2</f>
        <v>9.8032258064516125</v>
      </c>
      <c r="AH173" s="15">
        <v>1031</v>
      </c>
      <c r="AI173" s="17">
        <f>AH173*100/I173</f>
        <v>40.399686520376179</v>
      </c>
      <c r="AJ173" s="15">
        <v>218</v>
      </c>
      <c r="AK173" s="17">
        <f>AJ173*100/I173</f>
        <v>8.5423197492163006</v>
      </c>
      <c r="AL173" s="15"/>
      <c r="AM173" s="15">
        <v>4420</v>
      </c>
      <c r="AN173" s="17">
        <f>AM173/I173</f>
        <v>1.7319749216300941</v>
      </c>
      <c r="AO173" s="17">
        <f>AM173/AA173</f>
        <v>0.48480859931995174</v>
      </c>
      <c r="AP173" s="15">
        <v>606</v>
      </c>
      <c r="AQ173" s="15"/>
      <c r="AR173" s="15">
        <v>68</v>
      </c>
      <c r="AS173" s="15">
        <f>AP173+AQ173+AR173</f>
        <v>674</v>
      </c>
      <c r="AT173" s="15" t="s">
        <v>58</v>
      </c>
      <c r="AU173" s="15"/>
      <c r="AV173" s="15">
        <v>4100</v>
      </c>
      <c r="AW173" s="15">
        <v>4263</v>
      </c>
      <c r="AX173" s="20">
        <f>AW173/I173</f>
        <v>1.6704545454545454</v>
      </c>
      <c r="AY173" s="15">
        <v>0.85</v>
      </c>
      <c r="AZ173" s="21">
        <f>AY173*2000/I173</f>
        <v>0.66614420062695923</v>
      </c>
      <c r="BA173" s="15">
        <v>7</v>
      </c>
      <c r="BB173" s="22"/>
    </row>
    <row r="174" spans="1:54" x14ac:dyDescent="0.25">
      <c r="A174" s="14" t="s">
        <v>412</v>
      </c>
      <c r="B174" s="15">
        <v>13201</v>
      </c>
      <c r="C174" s="15">
        <v>44590</v>
      </c>
      <c r="D174" s="15">
        <v>44193</v>
      </c>
      <c r="E174" s="15">
        <v>200072726</v>
      </c>
      <c r="F174" s="15" t="s">
        <v>55</v>
      </c>
      <c r="G174" s="15" t="s">
        <v>118</v>
      </c>
      <c r="H174" s="15" t="s">
        <v>152</v>
      </c>
      <c r="I174" s="15">
        <v>1555</v>
      </c>
      <c r="J174" s="15">
        <v>1</v>
      </c>
      <c r="K174" s="15"/>
      <c r="L174" s="15"/>
      <c r="M174" s="15"/>
      <c r="N174" s="15"/>
      <c r="O174" s="15" t="s">
        <v>119</v>
      </c>
      <c r="P174" s="15"/>
      <c r="Q174" s="16">
        <f>P174/I174</f>
        <v>0</v>
      </c>
      <c r="R174" s="15"/>
      <c r="S174" s="15"/>
      <c r="T174" s="15"/>
      <c r="U174" s="15"/>
      <c r="V174" s="15"/>
      <c r="W174" s="15"/>
      <c r="X174" s="15"/>
      <c r="Y174" s="15"/>
      <c r="Z174" s="15"/>
      <c r="AA174" s="15">
        <f>R174+T174+V174+X174</f>
        <v>0</v>
      </c>
      <c r="AB174" s="17">
        <f>AA174/I174</f>
        <v>0</v>
      </c>
      <c r="AC174" s="18" t="e">
        <f>AA174/P174</f>
        <v>#DIV/0!</v>
      </c>
      <c r="AD174" s="15">
        <f>S174+U174+W174+Y174</f>
        <v>0</v>
      </c>
      <c r="AE174" s="18">
        <f>AD174/I174*100</f>
        <v>0</v>
      </c>
      <c r="AF174" s="18" t="e">
        <f>AA174/AD174</f>
        <v>#DIV/0!</v>
      </c>
      <c r="AG174" s="18" t="e">
        <f>AF174/2</f>
        <v>#DIV/0!</v>
      </c>
      <c r="AH174" s="15"/>
      <c r="AI174" s="17">
        <f>AH174*100/I174</f>
        <v>0</v>
      </c>
      <c r="AJ174" s="15"/>
      <c r="AK174" s="17">
        <f>AJ174*100/I174</f>
        <v>0</v>
      </c>
      <c r="AL174" s="15"/>
      <c r="AM174" s="15"/>
      <c r="AN174" s="17">
        <f>AM174/I174</f>
        <v>0</v>
      </c>
      <c r="AO174" s="17" t="e">
        <f>AM174/AA174</f>
        <v>#DIV/0!</v>
      </c>
      <c r="AP174" s="15"/>
      <c r="AQ174" s="15"/>
      <c r="AR174" s="15"/>
      <c r="AS174" s="15">
        <f>AP174+AQ174+AR174</f>
        <v>0</v>
      </c>
      <c r="AT174" s="15" t="s">
        <v>58</v>
      </c>
      <c r="AU174" s="15"/>
      <c r="AV174" s="15"/>
      <c r="AW174" s="15"/>
      <c r="AX174" s="20">
        <f>AW174/I174</f>
        <v>0</v>
      </c>
      <c r="AY174" s="15"/>
      <c r="AZ174" s="21">
        <f>AY174*2000/I174</f>
        <v>0</v>
      </c>
      <c r="BA174" s="15"/>
      <c r="BB174" s="22" t="s">
        <v>60</v>
      </c>
    </row>
    <row r="175" spans="1:54" x14ac:dyDescent="0.25">
      <c r="A175" s="14" t="s">
        <v>413</v>
      </c>
      <c r="B175" s="15">
        <v>4463</v>
      </c>
      <c r="C175" s="15">
        <v>44880</v>
      </c>
      <c r="D175" s="15">
        <v>44194</v>
      </c>
      <c r="E175" s="15">
        <v>244400404</v>
      </c>
      <c r="F175" s="15" t="s">
        <v>55</v>
      </c>
      <c r="G175" s="15" t="s">
        <v>74</v>
      </c>
      <c r="H175" s="15" t="s">
        <v>414</v>
      </c>
      <c r="I175" s="15">
        <v>8350</v>
      </c>
      <c r="J175" s="15">
        <v>1</v>
      </c>
      <c r="K175" s="15">
        <v>14</v>
      </c>
      <c r="L175" s="15">
        <v>65</v>
      </c>
      <c r="M175" s="15">
        <v>7</v>
      </c>
      <c r="N175" s="15" t="s">
        <v>60</v>
      </c>
      <c r="O175" s="15" t="s">
        <v>160</v>
      </c>
      <c r="P175" s="15">
        <v>482</v>
      </c>
      <c r="Q175" s="16">
        <f>P175/I175</f>
        <v>5.7724550898203594E-2</v>
      </c>
      <c r="R175" s="15">
        <v>14544</v>
      </c>
      <c r="S175" s="15">
        <v>1299</v>
      </c>
      <c r="T175" s="15">
        <v>247</v>
      </c>
      <c r="U175" s="15">
        <v>8</v>
      </c>
      <c r="V175" s="15">
        <v>223</v>
      </c>
      <c r="W175" s="15">
        <v>55</v>
      </c>
      <c r="X175" s="15">
        <v>0</v>
      </c>
      <c r="Y175" s="15">
        <v>0</v>
      </c>
      <c r="Z175" s="15">
        <v>53</v>
      </c>
      <c r="AA175" s="15">
        <f>R175+T175+V175+X175</f>
        <v>15014</v>
      </c>
      <c r="AB175" s="17">
        <f>AA175/I175</f>
        <v>1.7980838323353294</v>
      </c>
      <c r="AC175" s="18">
        <f>AA175/P175</f>
        <v>31.149377593360995</v>
      </c>
      <c r="AD175" s="15">
        <f>S175+U175+W175+Y175</f>
        <v>1362</v>
      </c>
      <c r="AE175" s="18">
        <f>AD175/I175*100</f>
        <v>16.311377245508982</v>
      </c>
      <c r="AF175" s="18">
        <f>AA175/AD175</f>
        <v>11.023494860499266</v>
      </c>
      <c r="AG175" s="18">
        <f>AF175/2</f>
        <v>5.511747430249633</v>
      </c>
      <c r="AH175" s="15">
        <v>2583</v>
      </c>
      <c r="AI175" s="17">
        <f>AH175*100/I175</f>
        <v>30.934131736526947</v>
      </c>
      <c r="AJ175" s="15">
        <v>1708</v>
      </c>
      <c r="AK175" s="17">
        <f>AJ175*100/I175</f>
        <v>20.45508982035928</v>
      </c>
      <c r="AL175" s="15"/>
      <c r="AM175" s="15">
        <v>39183</v>
      </c>
      <c r="AN175" s="17">
        <f>AM175/I175</f>
        <v>4.6925748502994011</v>
      </c>
      <c r="AO175" s="17">
        <f>AM175/AA175</f>
        <v>2.6097642200612761</v>
      </c>
      <c r="AP175" s="15"/>
      <c r="AQ175" s="15"/>
      <c r="AR175" s="15"/>
      <c r="AS175" s="15">
        <f>AP175+AQ175+AR175</f>
        <v>0</v>
      </c>
      <c r="AT175" s="15"/>
      <c r="AU175" s="15"/>
      <c r="AV175" s="15"/>
      <c r="AW175" s="15"/>
      <c r="AX175" s="20">
        <f>AW175/I175</f>
        <v>0</v>
      </c>
      <c r="AY175" s="15"/>
      <c r="AZ175" s="21">
        <f>AY175*2000/I175</f>
        <v>0</v>
      </c>
      <c r="BA175" s="15"/>
      <c r="BB175" s="22"/>
    </row>
    <row r="176" spans="1:54" x14ac:dyDescent="0.25">
      <c r="A176" s="14" t="s">
        <v>415</v>
      </c>
      <c r="B176" s="15">
        <v>1889</v>
      </c>
      <c r="C176" s="15">
        <v>44260</v>
      </c>
      <c r="D176" s="15">
        <v>44195</v>
      </c>
      <c r="E176" s="15">
        <v>200072734</v>
      </c>
      <c r="F176" s="15" t="s">
        <v>55</v>
      </c>
      <c r="G176" s="15" t="s">
        <v>94</v>
      </c>
      <c r="H176" s="15" t="s">
        <v>109</v>
      </c>
      <c r="I176" s="15">
        <v>8856</v>
      </c>
      <c r="J176" s="15">
        <v>1</v>
      </c>
      <c r="K176" s="15">
        <v>18</v>
      </c>
      <c r="L176" s="15">
        <v>20</v>
      </c>
      <c r="M176" s="15">
        <v>4</v>
      </c>
      <c r="N176" s="15" t="s">
        <v>60</v>
      </c>
      <c r="O176" s="15" t="s">
        <v>59</v>
      </c>
      <c r="P176" s="15">
        <v>287</v>
      </c>
      <c r="Q176" s="16">
        <f>P176/I176</f>
        <v>3.2407407407407406E-2</v>
      </c>
      <c r="R176" s="15">
        <v>16342</v>
      </c>
      <c r="S176" s="15">
        <v>2112</v>
      </c>
      <c r="T176" s="15">
        <v>1208</v>
      </c>
      <c r="U176" s="15">
        <v>176</v>
      </c>
      <c r="V176" s="15">
        <v>1852</v>
      </c>
      <c r="W176" s="15">
        <v>177</v>
      </c>
      <c r="X176" s="15">
        <v>0</v>
      </c>
      <c r="Y176" s="15">
        <v>0</v>
      </c>
      <c r="Z176" s="15">
        <v>38</v>
      </c>
      <c r="AA176" s="15">
        <f>R176+T176+V176+X176</f>
        <v>19402</v>
      </c>
      <c r="AB176" s="17">
        <f>AA176/I176</f>
        <v>2.1908310749774165</v>
      </c>
      <c r="AC176" s="18">
        <f>AA176/P176</f>
        <v>67.602787456445995</v>
      </c>
      <c r="AD176" s="15">
        <f>S176+U176+W176+Y176</f>
        <v>2465</v>
      </c>
      <c r="AE176" s="18">
        <f>AD176/I176*100</f>
        <v>27.83423667570009</v>
      </c>
      <c r="AF176" s="18">
        <f>AA176/AD176</f>
        <v>7.8709939148073023</v>
      </c>
      <c r="AG176" s="18">
        <f>AF176/2</f>
        <v>3.9354969574036511</v>
      </c>
      <c r="AH176" s="15"/>
      <c r="AI176" s="17">
        <f>AH176*100/I176</f>
        <v>0</v>
      </c>
      <c r="AJ176" s="15">
        <v>1448</v>
      </c>
      <c r="AK176" s="17">
        <f>AJ176*100/I176</f>
        <v>16.350496838301716</v>
      </c>
      <c r="AL176" s="15"/>
      <c r="AM176" s="15">
        <v>31675</v>
      </c>
      <c r="AN176" s="17">
        <f>AM176/I176</f>
        <v>3.5766711833785005</v>
      </c>
      <c r="AO176" s="17">
        <f>AM176/AA176</f>
        <v>1.6325636532316257</v>
      </c>
      <c r="AP176" s="15">
        <v>559</v>
      </c>
      <c r="AQ176" s="15">
        <v>4</v>
      </c>
      <c r="AR176" s="15">
        <v>316</v>
      </c>
      <c r="AS176" s="15">
        <f>AP176+AQ176+AR176</f>
        <v>879</v>
      </c>
      <c r="AT176" s="15" t="s">
        <v>58</v>
      </c>
      <c r="AU176" s="15"/>
      <c r="AV176" s="19">
        <v>3795</v>
      </c>
      <c r="AW176" s="19">
        <v>31660</v>
      </c>
      <c r="AX176" s="20">
        <f>AW176/I176</f>
        <v>3.5749774164408312</v>
      </c>
      <c r="AY176" s="19">
        <v>3.5</v>
      </c>
      <c r="AZ176" s="21">
        <f>AY176*2000/I176</f>
        <v>0.79042457091237583</v>
      </c>
      <c r="BA176" s="15">
        <v>8</v>
      </c>
      <c r="BB176" s="22" t="s">
        <v>60</v>
      </c>
    </row>
    <row r="177" spans="1:54" x14ac:dyDescent="0.25">
      <c r="A177" s="14" t="s">
        <v>416</v>
      </c>
      <c r="B177" s="15">
        <v>4733</v>
      </c>
      <c r="C177" s="15">
        <v>44530</v>
      </c>
      <c r="D177" s="15">
        <v>44196</v>
      </c>
      <c r="E177" s="15">
        <v>200000438</v>
      </c>
      <c r="F177" s="15" t="s">
        <v>55</v>
      </c>
      <c r="G177" s="15" t="s">
        <v>149</v>
      </c>
      <c r="H177" s="15" t="s">
        <v>162</v>
      </c>
      <c r="I177" s="15">
        <v>1649</v>
      </c>
      <c r="J177" s="15">
        <v>1</v>
      </c>
      <c r="K177" s="15">
        <v>9</v>
      </c>
      <c r="L177" s="15">
        <v>4</v>
      </c>
      <c r="M177" s="15">
        <v>3</v>
      </c>
      <c r="N177" s="15" t="s">
        <v>60</v>
      </c>
      <c r="O177" s="15" t="s">
        <v>59</v>
      </c>
      <c r="P177" s="15">
        <v>186</v>
      </c>
      <c r="Q177" s="16">
        <f>P177/I177</f>
        <v>0.11279563371740449</v>
      </c>
      <c r="R177" s="15">
        <v>3950</v>
      </c>
      <c r="S177" s="15">
        <v>231</v>
      </c>
      <c r="T177" s="15">
        <v>115</v>
      </c>
      <c r="U177" s="15">
        <v>1</v>
      </c>
      <c r="V177" s="15">
        <v>74</v>
      </c>
      <c r="W177" s="15">
        <v>0</v>
      </c>
      <c r="X177" s="15">
        <v>1</v>
      </c>
      <c r="Y177" s="15">
        <v>0</v>
      </c>
      <c r="Z177" s="15">
        <v>8</v>
      </c>
      <c r="AA177" s="15">
        <f>R177+T177+V177+X177</f>
        <v>4140</v>
      </c>
      <c r="AB177" s="17">
        <f>AA177/I177</f>
        <v>2.5106124924196482</v>
      </c>
      <c r="AC177" s="18">
        <f>AA177/P177</f>
        <v>22.258064516129032</v>
      </c>
      <c r="AD177" s="15">
        <f>S177+U177+W177+Y177</f>
        <v>232</v>
      </c>
      <c r="AE177" s="18">
        <f>AD177/I177*100</f>
        <v>14.06913280776228</v>
      </c>
      <c r="AF177" s="18">
        <f>AA177/AD177</f>
        <v>17.844827586206897</v>
      </c>
      <c r="AG177" s="18">
        <f>AF177/2</f>
        <v>8.9224137931034484</v>
      </c>
      <c r="AH177" s="15"/>
      <c r="AI177" s="17">
        <f>AH177*100/I177</f>
        <v>0</v>
      </c>
      <c r="AJ177" s="15">
        <v>125</v>
      </c>
      <c r="AK177" s="17">
        <f>AJ177*100/I177</f>
        <v>7.5803517283201938</v>
      </c>
      <c r="AL177" s="15">
        <v>592</v>
      </c>
      <c r="AM177" s="15">
        <v>2684</v>
      </c>
      <c r="AN177" s="17">
        <f>AM177/I177</f>
        <v>1.6276531231049121</v>
      </c>
      <c r="AO177" s="17">
        <f>AM177/AA177</f>
        <v>0.64830917874396132</v>
      </c>
      <c r="AP177" s="15">
        <v>490</v>
      </c>
      <c r="AQ177" s="15">
        <v>3</v>
      </c>
      <c r="AR177" s="15">
        <v>12</v>
      </c>
      <c r="AS177" s="15">
        <f>AP177+AQ177+AR177</f>
        <v>505</v>
      </c>
      <c r="AT177" s="15" t="s">
        <v>58</v>
      </c>
      <c r="AU177" s="15"/>
      <c r="AV177" s="15">
        <v>354</v>
      </c>
      <c r="AW177" s="19">
        <v>3862</v>
      </c>
      <c r="AX177" s="20">
        <f>AW177/I177</f>
        <v>2.3420254699818073</v>
      </c>
      <c r="AY177" s="19">
        <v>0.7</v>
      </c>
      <c r="AZ177" s="21">
        <f>AY177*2000/I177</f>
        <v>0.84899939357186172</v>
      </c>
      <c r="BA177" s="15">
        <v>5</v>
      </c>
      <c r="BB177" s="22" t="s">
        <v>58</v>
      </c>
    </row>
    <row r="178" spans="1:54" x14ac:dyDescent="0.25">
      <c r="A178" s="14" t="s">
        <v>417</v>
      </c>
      <c r="B178" s="15">
        <v>13199</v>
      </c>
      <c r="C178" s="15">
        <v>44590</v>
      </c>
      <c r="D178" s="15">
        <v>44197</v>
      </c>
      <c r="E178" s="15">
        <v>200072726</v>
      </c>
      <c r="F178" s="15" t="s">
        <v>55</v>
      </c>
      <c r="G178" s="15" t="s">
        <v>118</v>
      </c>
      <c r="H178" s="15" t="s">
        <v>152</v>
      </c>
      <c r="I178" s="15">
        <v>1623</v>
      </c>
      <c r="J178" s="15">
        <v>1</v>
      </c>
      <c r="K178" s="15"/>
      <c r="L178" s="15"/>
      <c r="M178" s="15"/>
      <c r="N178" s="15"/>
      <c r="O178" s="15" t="s">
        <v>119</v>
      </c>
      <c r="P178" s="15"/>
      <c r="Q178" s="16">
        <f>P178/I178</f>
        <v>0</v>
      </c>
      <c r="R178" s="15"/>
      <c r="S178" s="15"/>
      <c r="T178" s="15"/>
      <c r="U178" s="15"/>
      <c r="V178" s="15"/>
      <c r="W178" s="15"/>
      <c r="X178" s="15"/>
      <c r="Y178" s="15"/>
      <c r="Z178" s="15"/>
      <c r="AA178" s="15">
        <f>R178+T178+V178+X178</f>
        <v>0</v>
      </c>
      <c r="AB178" s="17">
        <f>AA178/I178</f>
        <v>0</v>
      </c>
      <c r="AC178" s="18" t="e">
        <f>AA178/P178</f>
        <v>#DIV/0!</v>
      </c>
      <c r="AD178" s="15">
        <f>S178+U178+W178+Y178</f>
        <v>0</v>
      </c>
      <c r="AE178" s="18">
        <f>AD178/I178*100</f>
        <v>0</v>
      </c>
      <c r="AF178" s="18" t="e">
        <f>AA178/AD178</f>
        <v>#DIV/0!</v>
      </c>
      <c r="AG178" s="18" t="e">
        <f>AF178/2</f>
        <v>#DIV/0!</v>
      </c>
      <c r="AH178" s="15"/>
      <c r="AI178" s="17">
        <f>AH178*100/I178</f>
        <v>0</v>
      </c>
      <c r="AJ178" s="15"/>
      <c r="AK178" s="17">
        <f>AJ178*100/I178</f>
        <v>0</v>
      </c>
      <c r="AL178" s="15"/>
      <c r="AM178" s="15"/>
      <c r="AN178" s="17">
        <f>AM178/I178</f>
        <v>0</v>
      </c>
      <c r="AO178" s="17" t="e">
        <f>AM178/AA178</f>
        <v>#DIV/0!</v>
      </c>
      <c r="AP178" s="15"/>
      <c r="AQ178" s="15"/>
      <c r="AR178" s="15"/>
      <c r="AS178" s="15">
        <f>AP178+AQ178+AR178</f>
        <v>0</v>
      </c>
      <c r="AT178" s="15" t="s">
        <v>58</v>
      </c>
      <c r="AU178" s="15"/>
      <c r="AV178" s="15"/>
      <c r="AW178" s="15"/>
      <c r="AX178" s="20">
        <f>AW178/I178</f>
        <v>0</v>
      </c>
      <c r="AY178" s="15"/>
      <c r="AZ178" s="21">
        <f>AY178*2000/I178</f>
        <v>0</v>
      </c>
      <c r="BA178" s="15"/>
      <c r="BB178" s="22" t="s">
        <v>60</v>
      </c>
    </row>
    <row r="179" spans="1:54" x14ac:dyDescent="0.25">
      <c r="A179" s="14" t="s">
        <v>418</v>
      </c>
      <c r="B179" s="15">
        <v>13323</v>
      </c>
      <c r="C179" s="15">
        <v>44110</v>
      </c>
      <c r="D179" s="15">
        <v>44199</v>
      </c>
      <c r="E179" s="15">
        <v>200072726</v>
      </c>
      <c r="F179" s="15" t="s">
        <v>55</v>
      </c>
      <c r="G179" s="15" t="s">
        <v>118</v>
      </c>
      <c r="H179" s="15" t="s">
        <v>152</v>
      </c>
      <c r="I179" s="15">
        <v>2053</v>
      </c>
      <c r="J179" s="15">
        <v>1</v>
      </c>
      <c r="K179" s="15"/>
      <c r="L179" s="15"/>
      <c r="M179" s="15"/>
      <c r="N179" s="15"/>
      <c r="O179" s="15" t="s">
        <v>119</v>
      </c>
      <c r="P179" s="15"/>
      <c r="Q179" s="16">
        <f>P179/I179</f>
        <v>0</v>
      </c>
      <c r="R179" s="15"/>
      <c r="S179" s="15"/>
      <c r="T179" s="15"/>
      <c r="U179" s="15"/>
      <c r="V179" s="15"/>
      <c r="W179" s="15"/>
      <c r="X179" s="15"/>
      <c r="Y179" s="15"/>
      <c r="Z179" s="15"/>
      <c r="AA179" s="15">
        <f>R179+T179+V179+X179</f>
        <v>0</v>
      </c>
      <c r="AB179" s="17">
        <f>AA179/I179</f>
        <v>0</v>
      </c>
      <c r="AC179" s="18" t="e">
        <f>AA179/P179</f>
        <v>#DIV/0!</v>
      </c>
      <c r="AD179" s="15">
        <f>S179+U179+W179+Y179</f>
        <v>0</v>
      </c>
      <c r="AE179" s="18">
        <f>AD179/I179*100</f>
        <v>0</v>
      </c>
      <c r="AF179" s="18" t="e">
        <f>AA179/AD179</f>
        <v>#DIV/0!</v>
      </c>
      <c r="AG179" s="18" t="e">
        <f>AF179/2</f>
        <v>#DIV/0!</v>
      </c>
      <c r="AH179" s="15"/>
      <c r="AI179" s="17">
        <f>AH179*100/I179</f>
        <v>0</v>
      </c>
      <c r="AJ179" s="15"/>
      <c r="AK179" s="17">
        <f>AJ179*100/I179</f>
        <v>0</v>
      </c>
      <c r="AL179" s="15"/>
      <c r="AM179" s="15"/>
      <c r="AN179" s="17">
        <f>AM179/I179</f>
        <v>0</v>
      </c>
      <c r="AO179" s="17" t="e">
        <f>AM179/AA179</f>
        <v>#DIV/0!</v>
      </c>
      <c r="AP179" s="15"/>
      <c r="AQ179" s="15"/>
      <c r="AR179" s="15"/>
      <c r="AS179" s="15">
        <f>AP179+AQ179+AR179</f>
        <v>0</v>
      </c>
      <c r="AT179" s="15" t="s">
        <v>58</v>
      </c>
      <c r="AU179" s="15"/>
      <c r="AV179" s="15"/>
      <c r="AW179" s="15"/>
      <c r="AX179" s="20">
        <f>AW179/I179</f>
        <v>0</v>
      </c>
      <c r="AY179" s="15"/>
      <c r="AZ179" s="21">
        <f>AY179*2000/I179</f>
        <v>0</v>
      </c>
      <c r="BA179" s="15"/>
      <c r="BB179" s="22" t="s">
        <v>60</v>
      </c>
    </row>
    <row r="180" spans="1:54" x14ac:dyDescent="0.25">
      <c r="A180" s="14" t="s">
        <v>419</v>
      </c>
      <c r="B180" s="15">
        <v>13312</v>
      </c>
      <c r="C180" s="15">
        <v>44660</v>
      </c>
      <c r="D180" s="15">
        <v>44200</v>
      </c>
      <c r="E180" s="15">
        <v>200072726</v>
      </c>
      <c r="F180" s="15" t="s">
        <v>55</v>
      </c>
      <c r="G180" s="15" t="s">
        <v>118</v>
      </c>
      <c r="H180" s="15" t="s">
        <v>152</v>
      </c>
      <c r="I180" s="15">
        <v>354</v>
      </c>
      <c r="J180" s="15">
        <v>1</v>
      </c>
      <c r="K180" s="15"/>
      <c r="L180" s="15"/>
      <c r="M180" s="15"/>
      <c r="N180" s="15"/>
      <c r="O180" s="15" t="s">
        <v>119</v>
      </c>
      <c r="P180" s="15"/>
      <c r="Q180" s="16">
        <f>P180/I180</f>
        <v>0</v>
      </c>
      <c r="R180" s="15"/>
      <c r="S180" s="15"/>
      <c r="T180" s="15"/>
      <c r="U180" s="15"/>
      <c r="V180" s="15"/>
      <c r="W180" s="15"/>
      <c r="X180" s="15"/>
      <c r="Y180" s="15"/>
      <c r="Z180" s="15"/>
      <c r="AA180" s="15">
        <f>R180+T180+V180+X180</f>
        <v>0</v>
      </c>
      <c r="AB180" s="17">
        <f>AA180/I180</f>
        <v>0</v>
      </c>
      <c r="AC180" s="18" t="e">
        <f>AA180/P180</f>
        <v>#DIV/0!</v>
      </c>
      <c r="AD180" s="15">
        <f>S180+U180+W180+Y180</f>
        <v>0</v>
      </c>
      <c r="AE180" s="18">
        <f>AD180/I180*100</f>
        <v>0</v>
      </c>
      <c r="AF180" s="18" t="e">
        <f>AA180/AD180</f>
        <v>#DIV/0!</v>
      </c>
      <c r="AG180" s="18" t="e">
        <f>AF180/2</f>
        <v>#DIV/0!</v>
      </c>
      <c r="AH180" s="15"/>
      <c r="AI180" s="17">
        <f>AH180*100/I180</f>
        <v>0</v>
      </c>
      <c r="AJ180" s="15"/>
      <c r="AK180" s="17">
        <f>AJ180*100/I180</f>
        <v>0</v>
      </c>
      <c r="AL180" s="15"/>
      <c r="AM180" s="15"/>
      <c r="AN180" s="17">
        <f>AM180/I180</f>
        <v>0</v>
      </c>
      <c r="AO180" s="17" t="e">
        <f>AM180/AA180</f>
        <v>#DIV/0!</v>
      </c>
      <c r="AP180" s="15"/>
      <c r="AQ180" s="15"/>
      <c r="AR180" s="15"/>
      <c r="AS180" s="15">
        <f>AP180+AQ180+AR180</f>
        <v>0</v>
      </c>
      <c r="AT180" s="15" t="s">
        <v>58</v>
      </c>
      <c r="AU180" s="15"/>
      <c r="AV180" s="15"/>
      <c r="AW180" s="15"/>
      <c r="AX180" s="20">
        <f>AW180/I180</f>
        <v>0</v>
      </c>
      <c r="AY180" s="15"/>
      <c r="AZ180" s="21">
        <f>AY180*2000/I180</f>
        <v>0</v>
      </c>
      <c r="BA180" s="15"/>
      <c r="BB180" s="22" t="s">
        <v>60</v>
      </c>
    </row>
    <row r="181" spans="1:54" x14ac:dyDescent="0.25">
      <c r="A181" s="14" t="s">
        <v>420</v>
      </c>
      <c r="B181" s="15">
        <v>1904</v>
      </c>
      <c r="C181" s="15">
        <v>44240</v>
      </c>
      <c r="D181" s="15">
        <v>44201</v>
      </c>
      <c r="E181" s="15">
        <v>244400503</v>
      </c>
      <c r="F181" s="15" t="s">
        <v>55</v>
      </c>
      <c r="G181" s="15" t="s">
        <v>115</v>
      </c>
      <c r="H181" s="15" t="s">
        <v>421</v>
      </c>
      <c r="I181" s="15">
        <v>7220</v>
      </c>
      <c r="J181" s="15">
        <v>1</v>
      </c>
      <c r="K181" s="15">
        <v>23</v>
      </c>
      <c r="L181" s="15">
        <v>58</v>
      </c>
      <c r="M181" s="15">
        <v>2</v>
      </c>
      <c r="N181" s="15" t="s">
        <v>58</v>
      </c>
      <c r="O181" s="15" t="s">
        <v>422</v>
      </c>
      <c r="P181" s="15">
        <v>439</v>
      </c>
      <c r="Q181" s="16">
        <f>P181/I181</f>
        <v>6.0803324099722993E-2</v>
      </c>
      <c r="R181" s="15">
        <v>14561</v>
      </c>
      <c r="S181" s="15">
        <v>2000</v>
      </c>
      <c r="T181" s="15">
        <v>288</v>
      </c>
      <c r="U181" s="15">
        <v>26</v>
      </c>
      <c r="V181" s="15">
        <v>1053</v>
      </c>
      <c r="W181" s="15">
        <v>138</v>
      </c>
      <c r="X181" s="15">
        <v>9</v>
      </c>
      <c r="Y181" s="15">
        <v>0</v>
      </c>
      <c r="Z181" s="15">
        <v>313</v>
      </c>
      <c r="AA181" s="15">
        <f>R181+T181+V181+X181</f>
        <v>15911</v>
      </c>
      <c r="AB181" s="17">
        <f>AA181/I181</f>
        <v>2.2037396121883654</v>
      </c>
      <c r="AC181" s="18">
        <f>AA181/P181</f>
        <v>36.243735763097952</v>
      </c>
      <c r="AD181" s="15">
        <f>S181+U181+W181+Y181</f>
        <v>2164</v>
      </c>
      <c r="AE181" s="18">
        <f>AD181/I181*100</f>
        <v>29.97229916897507</v>
      </c>
      <c r="AF181" s="18">
        <f>AA181/AD181</f>
        <v>7.3525878003696858</v>
      </c>
      <c r="AG181" s="18">
        <f>AF181/2</f>
        <v>3.6762939001848429</v>
      </c>
      <c r="AH181" s="15">
        <v>2949</v>
      </c>
      <c r="AI181" s="17">
        <f>AH181*100/I181</f>
        <v>40.844875346260388</v>
      </c>
      <c r="AJ181" s="15">
        <v>1588</v>
      </c>
      <c r="AK181" s="17">
        <f>AJ181*100/I181</f>
        <v>21.994459833795013</v>
      </c>
      <c r="AL181" s="15">
        <v>2200</v>
      </c>
      <c r="AM181" s="15">
        <v>26527</v>
      </c>
      <c r="AN181" s="17">
        <f>AM181/I181</f>
        <v>3.6740997229916896</v>
      </c>
      <c r="AO181" s="17">
        <f>AM181/AA181</f>
        <v>1.6672113632078436</v>
      </c>
      <c r="AP181" s="15">
        <v>1093</v>
      </c>
      <c r="AQ181" s="15"/>
      <c r="AR181" s="15">
        <v>156</v>
      </c>
      <c r="AS181" s="15">
        <f>AP181+AQ181+AR181</f>
        <v>1249</v>
      </c>
      <c r="AT181" s="15" t="s">
        <v>60</v>
      </c>
      <c r="AU181" s="15" t="s">
        <v>80</v>
      </c>
      <c r="AV181" s="15">
        <v>860</v>
      </c>
      <c r="AW181" s="15">
        <v>18749</v>
      </c>
      <c r="AX181" s="20">
        <f>AW181/I181</f>
        <v>2.5968144044321329</v>
      </c>
      <c r="AY181" s="15">
        <v>3.5</v>
      </c>
      <c r="AZ181" s="21">
        <f>AY181*2000/I181</f>
        <v>0.96952908587257614</v>
      </c>
      <c r="BA181" s="15">
        <v>18</v>
      </c>
      <c r="BB181" s="22"/>
    </row>
    <row r="182" spans="1:54" x14ac:dyDescent="0.25">
      <c r="A182" s="14" t="s">
        <v>423</v>
      </c>
      <c r="B182" s="15">
        <v>1905</v>
      </c>
      <c r="C182" s="15">
        <v>44470</v>
      </c>
      <c r="D182" s="15">
        <v>44204</v>
      </c>
      <c r="E182" s="15">
        <v>244400404</v>
      </c>
      <c r="F182" s="15" t="s">
        <v>55</v>
      </c>
      <c r="G182" s="15" t="s">
        <v>74</v>
      </c>
      <c r="H182" s="15" t="s">
        <v>424</v>
      </c>
      <c r="I182" s="15">
        <v>10212</v>
      </c>
      <c r="J182" s="15">
        <v>1</v>
      </c>
      <c r="K182" s="15">
        <v>16</v>
      </c>
      <c r="L182" s="15">
        <v>22</v>
      </c>
      <c r="M182" s="15">
        <v>2</v>
      </c>
      <c r="N182" s="15" t="s">
        <v>58</v>
      </c>
      <c r="O182" s="15" t="s">
        <v>425</v>
      </c>
      <c r="P182" s="15">
        <v>562</v>
      </c>
      <c r="Q182" s="16">
        <f>P182/I182</f>
        <v>5.5033294163728944E-2</v>
      </c>
      <c r="R182" s="15">
        <v>13694</v>
      </c>
      <c r="S182" s="15">
        <v>870</v>
      </c>
      <c r="T182" s="15">
        <v>359</v>
      </c>
      <c r="U182" s="15">
        <v>26</v>
      </c>
      <c r="V182" s="15">
        <v>960</v>
      </c>
      <c r="W182" s="15">
        <v>119</v>
      </c>
      <c r="X182" s="15">
        <v>0</v>
      </c>
      <c r="Y182" s="15">
        <v>0</v>
      </c>
      <c r="Z182" s="15">
        <v>40</v>
      </c>
      <c r="AA182" s="15">
        <f>R182+T182+V182+X182</f>
        <v>15013</v>
      </c>
      <c r="AB182" s="17">
        <f>AA182/I182</f>
        <v>1.4701331766549157</v>
      </c>
      <c r="AC182" s="18">
        <f>AA182/P182</f>
        <v>26.713523131672599</v>
      </c>
      <c r="AD182" s="15">
        <f>S182+U182+W182+Y182</f>
        <v>1015</v>
      </c>
      <c r="AE182" s="18">
        <f>AD182/I182*100</f>
        <v>9.939287113200157</v>
      </c>
      <c r="AF182" s="18">
        <f>AA182/AD182</f>
        <v>14.791133004926108</v>
      </c>
      <c r="AG182" s="18">
        <f>AF182/2</f>
        <v>7.3955665024630539</v>
      </c>
      <c r="AH182" s="15">
        <v>2133</v>
      </c>
      <c r="AI182" s="17">
        <f>AH182*100/I182</f>
        <v>20.887191539365453</v>
      </c>
      <c r="AJ182" s="15">
        <v>1357</v>
      </c>
      <c r="AK182" s="17">
        <f>AJ182*100/I182</f>
        <v>13.288288288288289</v>
      </c>
      <c r="AL182" s="15"/>
      <c r="AM182" s="15">
        <v>22406</v>
      </c>
      <c r="AN182" s="17">
        <f>AM182/I182</f>
        <v>2.1940853897375638</v>
      </c>
      <c r="AO182" s="17">
        <f>AM182/AA182</f>
        <v>1.4924398854326251</v>
      </c>
      <c r="AP182" s="15"/>
      <c r="AQ182" s="15"/>
      <c r="AR182" s="15">
        <v>316</v>
      </c>
      <c r="AS182" s="15">
        <f>AP182+AQ182+AR182</f>
        <v>316</v>
      </c>
      <c r="AT182" s="15" t="s">
        <v>58</v>
      </c>
      <c r="AU182" s="15"/>
      <c r="AV182" s="15">
        <v>506</v>
      </c>
      <c r="AW182" s="15">
        <v>19561</v>
      </c>
      <c r="AX182" s="20">
        <f>AW182/I182</f>
        <v>1.9154915785350568</v>
      </c>
      <c r="AY182" s="15">
        <v>1</v>
      </c>
      <c r="AZ182" s="21">
        <f>AY182*2000/I182</f>
        <v>0.19584802193497847</v>
      </c>
      <c r="BA182" s="15">
        <v>43</v>
      </c>
      <c r="BB182" s="22"/>
    </row>
    <row r="183" spans="1:54" x14ac:dyDescent="0.25">
      <c r="A183" s="14" t="s">
        <v>426</v>
      </c>
      <c r="B183" s="15">
        <v>13901</v>
      </c>
      <c r="C183" s="15">
        <v>44650</v>
      </c>
      <c r="D183" s="15">
        <v>44206</v>
      </c>
      <c r="E183" s="15">
        <v>200071546</v>
      </c>
      <c r="F183" s="15" t="s">
        <v>55</v>
      </c>
      <c r="G183" s="15" t="s">
        <v>138</v>
      </c>
      <c r="H183" s="15"/>
      <c r="I183" s="15">
        <v>1853</v>
      </c>
      <c r="J183" s="15">
        <v>1</v>
      </c>
      <c r="K183" s="15"/>
      <c r="L183" s="15"/>
      <c r="M183" s="15"/>
      <c r="N183" s="15" t="s">
        <v>58</v>
      </c>
      <c r="O183" s="15"/>
      <c r="P183" s="15"/>
      <c r="Q183" s="16">
        <f>P183/I183</f>
        <v>0</v>
      </c>
      <c r="R183" s="15"/>
      <c r="S183" s="15"/>
      <c r="T183" s="15"/>
      <c r="U183" s="15"/>
      <c r="V183" s="15"/>
      <c r="W183" s="15"/>
      <c r="X183" s="15"/>
      <c r="Y183" s="15"/>
      <c r="Z183" s="15"/>
      <c r="AA183" s="15">
        <f>R183+T183+V183+X183</f>
        <v>0</v>
      </c>
      <c r="AB183" s="17">
        <f>AA183/I183</f>
        <v>0</v>
      </c>
      <c r="AC183" s="18" t="e">
        <f>AA183/P183</f>
        <v>#DIV/0!</v>
      </c>
      <c r="AD183" s="15">
        <f>S183+U183+W183+Y183</f>
        <v>0</v>
      </c>
      <c r="AE183" s="18">
        <f>AD183/I183*100</f>
        <v>0</v>
      </c>
      <c r="AF183" s="18" t="e">
        <f>AA183/AD183</f>
        <v>#DIV/0!</v>
      </c>
      <c r="AG183" s="18" t="e">
        <f>AF183/2</f>
        <v>#DIV/0!</v>
      </c>
      <c r="AH183" s="15"/>
      <c r="AI183" s="17">
        <f>AH183*100/I183</f>
        <v>0</v>
      </c>
      <c r="AJ183" s="15"/>
      <c r="AK183" s="17">
        <f>AJ183*100/I183</f>
        <v>0</v>
      </c>
      <c r="AL183" s="15"/>
      <c r="AM183" s="15"/>
      <c r="AN183" s="17">
        <f>AM183/I183</f>
        <v>0</v>
      </c>
      <c r="AO183" s="17" t="e">
        <f>AM183/AA183</f>
        <v>#DIV/0!</v>
      </c>
      <c r="AP183" s="15"/>
      <c r="AQ183" s="15"/>
      <c r="AR183" s="15"/>
      <c r="AS183" s="15">
        <f>AP183+AQ183+AR183</f>
        <v>0</v>
      </c>
      <c r="AT183" s="15" t="s">
        <v>58</v>
      </c>
      <c r="AU183" s="15"/>
      <c r="AV183" s="15"/>
      <c r="AW183" s="15"/>
      <c r="AX183" s="20">
        <f>AW183/I183</f>
        <v>0</v>
      </c>
      <c r="AY183" s="15">
        <v>0</v>
      </c>
      <c r="AZ183" s="21">
        <f>AY183*2000/I183</f>
        <v>0</v>
      </c>
      <c r="BA183" s="15">
        <v>6</v>
      </c>
      <c r="BB183" s="22" t="s">
        <v>58</v>
      </c>
    </row>
    <row r="184" spans="1:54" x14ac:dyDescent="0.25">
      <c r="A184" s="14" t="s">
        <v>427</v>
      </c>
      <c r="B184" s="15">
        <v>5712</v>
      </c>
      <c r="C184" s="15">
        <v>44170</v>
      </c>
      <c r="D184" s="15">
        <v>44208</v>
      </c>
      <c r="E184" s="15">
        <v>244400537</v>
      </c>
      <c r="F184" s="15" t="s">
        <v>55</v>
      </c>
      <c r="G184" s="15" t="s">
        <v>56</v>
      </c>
      <c r="H184" s="15" t="s">
        <v>57</v>
      </c>
      <c r="I184" s="15">
        <v>894</v>
      </c>
      <c r="J184" s="15">
        <v>1</v>
      </c>
      <c r="K184" s="15">
        <v>5</v>
      </c>
      <c r="L184" s="15">
        <v>10</v>
      </c>
      <c r="M184" s="15">
        <v>1</v>
      </c>
      <c r="N184" s="15" t="s">
        <v>58</v>
      </c>
      <c r="O184" s="15" t="s">
        <v>59</v>
      </c>
      <c r="P184" s="15">
        <v>47</v>
      </c>
      <c r="Q184" s="16">
        <f>P184/I184</f>
        <v>5.2572706935123045E-2</v>
      </c>
      <c r="R184" s="15">
        <v>2168</v>
      </c>
      <c r="S184" s="15">
        <v>186</v>
      </c>
      <c r="T184" s="15">
        <v>0</v>
      </c>
      <c r="U184" s="15">
        <v>0</v>
      </c>
      <c r="V184" s="15">
        <v>52</v>
      </c>
      <c r="W184" s="15">
        <v>1</v>
      </c>
      <c r="X184" s="15">
        <v>0</v>
      </c>
      <c r="Y184" s="15">
        <v>0</v>
      </c>
      <c r="Z184" s="15">
        <v>3</v>
      </c>
      <c r="AA184" s="15">
        <f>R184+T184+V184+X184</f>
        <v>2220</v>
      </c>
      <c r="AB184" s="17">
        <f>AA184/I184</f>
        <v>2.4832214765100673</v>
      </c>
      <c r="AC184" s="18">
        <f>AA184/P184</f>
        <v>47.234042553191486</v>
      </c>
      <c r="AD184" s="15">
        <f>S184+U184+W184+Y184</f>
        <v>187</v>
      </c>
      <c r="AE184" s="18">
        <f>AD184/I184*100</f>
        <v>20.917225950782996</v>
      </c>
      <c r="AF184" s="18">
        <f>AA184/AD184</f>
        <v>11.871657754010695</v>
      </c>
      <c r="AG184" s="18">
        <f>AF184/2</f>
        <v>5.9358288770053473</v>
      </c>
      <c r="AH184" s="15"/>
      <c r="AI184" s="17">
        <f>AH184*100/I184</f>
        <v>0</v>
      </c>
      <c r="AJ184" s="15">
        <v>92</v>
      </c>
      <c r="AK184" s="17">
        <f>AJ184*100/I184</f>
        <v>10.290827740492171</v>
      </c>
      <c r="AL184" s="15">
        <v>413</v>
      </c>
      <c r="AM184" s="15">
        <v>1807</v>
      </c>
      <c r="AN184" s="17">
        <f>AM184/I184</f>
        <v>2.0212527964205815</v>
      </c>
      <c r="AO184" s="17">
        <f>AM184/AA184</f>
        <v>0.81396396396396398</v>
      </c>
      <c r="AP184" s="15">
        <v>344</v>
      </c>
      <c r="AQ184" s="15">
        <v>1</v>
      </c>
      <c r="AR184" s="15">
        <v>12</v>
      </c>
      <c r="AS184" s="15">
        <f>AP184+AQ184+AR184</f>
        <v>357</v>
      </c>
      <c r="AT184" s="15" t="s">
        <v>60</v>
      </c>
      <c r="AU184" s="15" t="s">
        <v>61</v>
      </c>
      <c r="AV184" s="19">
        <v>500</v>
      </c>
      <c r="AW184" s="19">
        <v>2610</v>
      </c>
      <c r="AX184" s="20">
        <f>AW184/I184</f>
        <v>2.9194630872483223</v>
      </c>
      <c r="AY184" s="19">
        <v>0.3</v>
      </c>
      <c r="AZ184" s="21">
        <f>AY184*2000/I184</f>
        <v>0.67114093959731547</v>
      </c>
      <c r="BA184" s="15">
        <v>8</v>
      </c>
      <c r="BB184" s="22" t="s">
        <v>58</v>
      </c>
    </row>
    <row r="185" spans="1:54" x14ac:dyDescent="0.25">
      <c r="A185" s="14" t="s">
        <v>428</v>
      </c>
      <c r="B185" s="15">
        <v>1906</v>
      </c>
      <c r="C185" s="15">
        <v>44119</v>
      </c>
      <c r="D185" s="15">
        <v>44209</v>
      </c>
      <c r="E185" s="15">
        <v>244400503</v>
      </c>
      <c r="F185" s="15" t="s">
        <v>55</v>
      </c>
      <c r="G185" s="15" t="s">
        <v>115</v>
      </c>
      <c r="H185" s="15" t="s">
        <v>393</v>
      </c>
      <c r="I185" s="15">
        <v>9457</v>
      </c>
      <c r="J185" s="15">
        <v>1</v>
      </c>
      <c r="K185" s="15">
        <v>24</v>
      </c>
      <c r="L185" s="15">
        <v>50</v>
      </c>
      <c r="M185" s="15">
        <v>6</v>
      </c>
      <c r="N185" s="15" t="s">
        <v>60</v>
      </c>
      <c r="O185" s="15" t="s">
        <v>429</v>
      </c>
      <c r="P185" s="15">
        <v>800</v>
      </c>
      <c r="Q185" s="16">
        <f>P185/I185</f>
        <v>8.459342286137253E-2</v>
      </c>
      <c r="R185" s="15">
        <v>23604</v>
      </c>
      <c r="S185" s="15">
        <v>3273</v>
      </c>
      <c r="T185" s="15">
        <v>212</v>
      </c>
      <c r="U185" s="15">
        <v>40</v>
      </c>
      <c r="V185" s="15">
        <v>1645</v>
      </c>
      <c r="W185" s="15">
        <v>637</v>
      </c>
      <c r="X185" s="15">
        <v>0</v>
      </c>
      <c r="Y185" s="15">
        <v>0</v>
      </c>
      <c r="Z185" s="15">
        <v>60</v>
      </c>
      <c r="AA185" s="15">
        <f>R185+T185+V185+X185</f>
        <v>25461</v>
      </c>
      <c r="AB185" s="17">
        <f>AA185/I185</f>
        <v>2.6922914243417573</v>
      </c>
      <c r="AC185" s="18">
        <f>AA185/P185</f>
        <v>31.826250000000002</v>
      </c>
      <c r="AD185" s="15">
        <f>S185+U185+W185+Y185</f>
        <v>3950</v>
      </c>
      <c r="AE185" s="18">
        <f>AD185/I185*100</f>
        <v>41.768002537802687</v>
      </c>
      <c r="AF185" s="18">
        <f>AA185/AD185</f>
        <v>6.4458227848101268</v>
      </c>
      <c r="AG185" s="18">
        <f>AF185/2</f>
        <v>3.2229113924050634</v>
      </c>
      <c r="AH185" s="15">
        <v>4216</v>
      </c>
      <c r="AI185" s="17">
        <f>AH185*100/I185</f>
        <v>44.580733847943321</v>
      </c>
      <c r="AJ185" s="15">
        <v>2519</v>
      </c>
      <c r="AK185" s="17">
        <f>AJ185*100/I185</f>
        <v>26.636354023474674</v>
      </c>
      <c r="AL185" s="15">
        <v>14730</v>
      </c>
      <c r="AM185" s="15">
        <v>68724</v>
      </c>
      <c r="AN185" s="17">
        <f>AM185/I185</f>
        <v>7.2669979909062068</v>
      </c>
      <c r="AO185" s="17">
        <f>AM185/AA185</f>
        <v>2.6991869918699187</v>
      </c>
      <c r="AP185" s="15">
        <v>0</v>
      </c>
      <c r="AQ185" s="15"/>
      <c r="AR185" s="15">
        <v>0</v>
      </c>
      <c r="AS185" s="15">
        <f>AP185+AQ185+AR185</f>
        <v>0</v>
      </c>
      <c r="AT185" s="15" t="s">
        <v>58</v>
      </c>
      <c r="AU185" s="15"/>
      <c r="AV185" s="15">
        <v>4000</v>
      </c>
      <c r="AW185" s="15">
        <v>31400</v>
      </c>
      <c r="AX185" s="20">
        <f>AW185/I185</f>
        <v>3.3202918473088716</v>
      </c>
      <c r="AY185" s="15">
        <v>4</v>
      </c>
      <c r="AZ185" s="21">
        <f>AY185*2000/I185</f>
        <v>0.84593422861372525</v>
      </c>
      <c r="BA185" s="15">
        <v>60</v>
      </c>
      <c r="BB185" s="22"/>
    </row>
    <row r="186" spans="1:54" x14ac:dyDescent="0.25">
      <c r="A186" s="14" t="s">
        <v>430</v>
      </c>
      <c r="B186" s="15">
        <v>1907</v>
      </c>
      <c r="C186" s="15">
        <v>44570</v>
      </c>
      <c r="D186" s="15">
        <v>44210</v>
      </c>
      <c r="E186" s="15">
        <v>244400644</v>
      </c>
      <c r="F186" s="15" t="s">
        <v>55</v>
      </c>
      <c r="G186" s="15" t="s">
        <v>82</v>
      </c>
      <c r="H186" s="15"/>
      <c r="I186" s="15">
        <v>7947</v>
      </c>
      <c r="J186" s="15">
        <v>1</v>
      </c>
      <c r="K186" s="15">
        <v>19</v>
      </c>
      <c r="L186" s="15">
        <v>38</v>
      </c>
      <c r="M186" s="15">
        <v>2</v>
      </c>
      <c r="N186" s="15" t="s">
        <v>60</v>
      </c>
      <c r="O186" s="15" t="s">
        <v>431</v>
      </c>
      <c r="P186" s="15">
        <v>324</v>
      </c>
      <c r="Q186" s="16">
        <f>P186/I186</f>
        <v>4.0770101925254813E-2</v>
      </c>
      <c r="R186" s="15">
        <v>14689</v>
      </c>
      <c r="S186" s="15">
        <v>1015</v>
      </c>
      <c r="T186" s="15">
        <v>330</v>
      </c>
      <c r="U186" s="15">
        <v>31</v>
      </c>
      <c r="V186" s="15">
        <v>1855</v>
      </c>
      <c r="W186" s="15">
        <v>143</v>
      </c>
      <c r="X186" s="15">
        <v>0</v>
      </c>
      <c r="Y186" s="15">
        <v>0</v>
      </c>
      <c r="Z186" s="15">
        <v>54</v>
      </c>
      <c r="AA186" s="15">
        <f>R186+T186+V186+X186</f>
        <v>16874</v>
      </c>
      <c r="AB186" s="17">
        <f>AA186/I186</f>
        <v>2.1233169749591041</v>
      </c>
      <c r="AC186" s="18">
        <f>AA186/P186</f>
        <v>52.080246913580247</v>
      </c>
      <c r="AD186" s="15">
        <f>S186+U186+W186+Y186</f>
        <v>1189</v>
      </c>
      <c r="AE186" s="18">
        <f>AD186/I186*100</f>
        <v>14.961620737385175</v>
      </c>
      <c r="AF186" s="18">
        <f>AA186/AD186</f>
        <v>14.191757779646762</v>
      </c>
      <c r="AG186" s="18">
        <f>AF186/2</f>
        <v>7.0958788898233811</v>
      </c>
      <c r="AH186" s="15">
        <v>1094</v>
      </c>
      <c r="AI186" s="17">
        <f>AH186*100/I186</f>
        <v>13.766201082169372</v>
      </c>
      <c r="AJ186" s="15">
        <v>736</v>
      </c>
      <c r="AK186" s="17">
        <f>AJ186*100/I186</f>
        <v>9.2613564867245497</v>
      </c>
      <c r="AL186" s="15"/>
      <c r="AM186" s="15">
        <v>21951</v>
      </c>
      <c r="AN186" s="17">
        <f>AM186/I186</f>
        <v>2.7621744054360136</v>
      </c>
      <c r="AO186" s="17">
        <f>AM186/AA186</f>
        <v>1.3008770890126822</v>
      </c>
      <c r="AP186" s="15">
        <v>60</v>
      </c>
      <c r="AQ186" s="15"/>
      <c r="AR186" s="15">
        <v>216</v>
      </c>
      <c r="AS186" s="15">
        <f>AP186+AQ186+AR186</f>
        <v>276</v>
      </c>
      <c r="AT186" s="15" t="s">
        <v>58</v>
      </c>
      <c r="AU186" s="15"/>
      <c r="AV186" s="15">
        <v>1580</v>
      </c>
      <c r="AW186" s="15">
        <v>26750</v>
      </c>
      <c r="AX186" s="20">
        <f>AW186/I186</f>
        <v>3.366050081791871</v>
      </c>
      <c r="AY186" s="15">
        <v>4</v>
      </c>
      <c r="AZ186" s="21">
        <f>AY186*2000/I186</f>
        <v>1.0066691833396251</v>
      </c>
      <c r="BA186" s="15">
        <v>0</v>
      </c>
      <c r="BB186" s="22"/>
    </row>
    <row r="187" spans="1:54" x14ac:dyDescent="0.25">
      <c r="A187" s="14" t="s">
        <v>432</v>
      </c>
      <c r="B187" s="15">
        <v>4490</v>
      </c>
      <c r="C187" s="15">
        <v>44330</v>
      </c>
      <c r="D187" s="15">
        <v>44212</v>
      </c>
      <c r="E187" s="15">
        <v>200067866</v>
      </c>
      <c r="F187" s="15" t="s">
        <v>55</v>
      </c>
      <c r="G187" s="15" t="s">
        <v>154</v>
      </c>
      <c r="H187" s="15"/>
      <c r="I187" s="15">
        <v>9185</v>
      </c>
      <c r="J187" s="15">
        <v>1</v>
      </c>
      <c r="K187" s="15"/>
      <c r="L187" s="15"/>
      <c r="M187" s="15"/>
      <c r="N187" s="15"/>
      <c r="O187" s="15"/>
      <c r="P187" s="15"/>
      <c r="Q187" s="16">
        <f>P187/I187</f>
        <v>0</v>
      </c>
      <c r="R187" s="15"/>
      <c r="S187" s="15"/>
      <c r="T187" s="15"/>
      <c r="U187" s="15"/>
      <c r="V187" s="15"/>
      <c r="W187" s="15"/>
      <c r="X187" s="15"/>
      <c r="Y187" s="15"/>
      <c r="Z187" s="15"/>
      <c r="AA187" s="15">
        <f>R187+T187+V187+X187</f>
        <v>0</v>
      </c>
      <c r="AB187" s="17">
        <f>AA187/I187</f>
        <v>0</v>
      </c>
      <c r="AC187" s="18" t="e">
        <f>AA187/P187</f>
        <v>#DIV/0!</v>
      </c>
      <c r="AD187" s="15">
        <f>S187+U187+W187+Y187</f>
        <v>0</v>
      </c>
      <c r="AE187" s="18">
        <f>AD187/I187*100</f>
        <v>0</v>
      </c>
      <c r="AF187" s="18" t="e">
        <f>AA187/AD187</f>
        <v>#DIV/0!</v>
      </c>
      <c r="AG187" s="18" t="e">
        <f>AF187/2</f>
        <v>#DIV/0!</v>
      </c>
      <c r="AH187" s="15"/>
      <c r="AI187" s="17">
        <f>AH187*100/I187</f>
        <v>0</v>
      </c>
      <c r="AJ187" s="15"/>
      <c r="AK187" s="17">
        <f>AJ187*100/I187</f>
        <v>0</v>
      </c>
      <c r="AL187" s="15"/>
      <c r="AM187" s="15"/>
      <c r="AN187" s="17">
        <f>AM187/I187</f>
        <v>0</v>
      </c>
      <c r="AO187" s="17" t="e">
        <f>AM187/AA187</f>
        <v>#DIV/0!</v>
      </c>
      <c r="AP187" s="15"/>
      <c r="AQ187" s="15"/>
      <c r="AR187" s="15"/>
      <c r="AS187" s="15">
        <f>AP187+AQ187+AR187</f>
        <v>0</v>
      </c>
      <c r="AT187" s="15"/>
      <c r="AU187" s="15"/>
      <c r="AV187" s="15"/>
      <c r="AW187" s="15"/>
      <c r="AX187" s="20">
        <f>AW187/I187</f>
        <v>0</v>
      </c>
      <c r="AY187" s="15"/>
      <c r="AZ187" s="21">
        <f>AY187*2000/I187</f>
        <v>0</v>
      </c>
      <c r="BA187" s="15"/>
      <c r="BB187" s="22"/>
    </row>
    <row r="188" spans="1:54" x14ac:dyDescent="0.25">
      <c r="A188" s="14" t="s">
        <v>433</v>
      </c>
      <c r="B188" s="15">
        <v>5716</v>
      </c>
      <c r="C188" s="15">
        <v>44170</v>
      </c>
      <c r="D188" s="15">
        <v>44214</v>
      </c>
      <c r="E188" s="15">
        <v>244400537</v>
      </c>
      <c r="F188" s="15" t="s">
        <v>55</v>
      </c>
      <c r="G188" s="15" t="s">
        <v>56</v>
      </c>
      <c r="H188" s="15" t="s">
        <v>57</v>
      </c>
      <c r="I188" s="15">
        <v>2074</v>
      </c>
      <c r="J188" s="15">
        <v>1</v>
      </c>
      <c r="K188" s="15">
        <v>6</v>
      </c>
      <c r="L188" s="15">
        <v>31</v>
      </c>
      <c r="M188" s="15">
        <v>1</v>
      </c>
      <c r="N188" s="15" t="s">
        <v>58</v>
      </c>
      <c r="O188" s="15" t="s">
        <v>59</v>
      </c>
      <c r="P188" s="15">
        <v>105</v>
      </c>
      <c r="Q188" s="16">
        <f>P188/I188</f>
        <v>5.0626808100289293E-2</v>
      </c>
      <c r="R188" s="15">
        <v>3901</v>
      </c>
      <c r="S188" s="15">
        <v>371</v>
      </c>
      <c r="T188" s="15">
        <v>58</v>
      </c>
      <c r="U188" s="15">
        <v>0</v>
      </c>
      <c r="V188" s="15">
        <v>495</v>
      </c>
      <c r="W188" s="15">
        <v>29</v>
      </c>
      <c r="X188" s="15">
        <v>0</v>
      </c>
      <c r="Y188" s="15">
        <v>0</v>
      </c>
      <c r="Z188" s="15">
        <v>6</v>
      </c>
      <c r="AA188" s="15">
        <f>R188+T188+V188+X188</f>
        <v>4454</v>
      </c>
      <c r="AB188" s="17">
        <f>AA188/I188</f>
        <v>2.1475409836065573</v>
      </c>
      <c r="AC188" s="18">
        <f>AA188/P188</f>
        <v>42.419047619047618</v>
      </c>
      <c r="AD188" s="15">
        <f>S188+U188+W188+Y188</f>
        <v>400</v>
      </c>
      <c r="AE188" s="18">
        <f>AD188/I188*100</f>
        <v>19.286403085824492</v>
      </c>
      <c r="AF188" s="18">
        <f>AA188/AD188</f>
        <v>11.135</v>
      </c>
      <c r="AG188" s="18">
        <f>AF188/2</f>
        <v>5.5674999999999999</v>
      </c>
      <c r="AH188" s="15"/>
      <c r="AI188" s="17">
        <f>AH188*100/I188</f>
        <v>0</v>
      </c>
      <c r="AJ188" s="15">
        <v>186</v>
      </c>
      <c r="AK188" s="17">
        <f>AJ188*100/I188</f>
        <v>8.9681774349083891</v>
      </c>
      <c r="AL188" s="15">
        <v>1029</v>
      </c>
      <c r="AM188" s="15">
        <v>4580</v>
      </c>
      <c r="AN188" s="17">
        <f>AM188/I188</f>
        <v>2.2082931533269043</v>
      </c>
      <c r="AO188" s="17">
        <f>AM188/AA188</f>
        <v>1.0282891782667265</v>
      </c>
      <c r="AP188" s="15">
        <v>1246</v>
      </c>
      <c r="AQ188" s="15">
        <v>1</v>
      </c>
      <c r="AR188" s="15">
        <v>98</v>
      </c>
      <c r="AS188" s="15">
        <f>AP188+AQ188+AR188</f>
        <v>1345</v>
      </c>
      <c r="AT188" s="15" t="s">
        <v>60</v>
      </c>
      <c r="AU188" s="15" t="s">
        <v>61</v>
      </c>
      <c r="AV188" s="19">
        <v>500</v>
      </c>
      <c r="AW188" s="19">
        <v>4536</v>
      </c>
      <c r="AX188" s="20">
        <f>AW188/I188</f>
        <v>2.1870781099324974</v>
      </c>
      <c r="AY188" s="19">
        <v>0.45</v>
      </c>
      <c r="AZ188" s="21">
        <f>AY188*2000/I188</f>
        <v>0.43394406943105113</v>
      </c>
      <c r="BA188" s="15">
        <v>15</v>
      </c>
      <c r="BB188" s="22" t="s">
        <v>58</v>
      </c>
    </row>
    <row r="189" spans="1:54" x14ac:dyDescent="0.25">
      <c r="A189" s="14" t="s">
        <v>434</v>
      </c>
      <c r="B189" s="15">
        <v>5726</v>
      </c>
      <c r="C189" s="15">
        <v>44120</v>
      </c>
      <c r="D189" s="15">
        <v>44215</v>
      </c>
      <c r="E189" s="15">
        <v>244400404</v>
      </c>
      <c r="F189" s="15" t="s">
        <v>97</v>
      </c>
      <c r="G189" s="15" t="s">
        <v>74</v>
      </c>
      <c r="H189" s="15" t="s">
        <v>435</v>
      </c>
      <c r="I189" s="23">
        <v>0</v>
      </c>
      <c r="J189" s="15">
        <v>1</v>
      </c>
      <c r="K189" s="15">
        <v>8</v>
      </c>
      <c r="L189" s="15">
        <v>12</v>
      </c>
      <c r="M189" s="15">
        <v>1</v>
      </c>
      <c r="N189" s="15" t="s">
        <v>60</v>
      </c>
      <c r="O189" s="15"/>
      <c r="P189" s="15">
        <v>100</v>
      </c>
      <c r="Q189" s="16" t="e">
        <f>P189/I189</f>
        <v>#DIV/0!</v>
      </c>
      <c r="R189" s="15"/>
      <c r="S189" s="15"/>
      <c r="T189" s="15"/>
      <c r="U189" s="15"/>
      <c r="V189" s="15"/>
      <c r="W189" s="15"/>
      <c r="X189" s="15"/>
      <c r="Y189" s="15"/>
      <c r="Z189" s="15"/>
      <c r="AA189" s="15">
        <f>R189+T189+V189+X189</f>
        <v>0</v>
      </c>
      <c r="AB189" s="17" t="e">
        <f>AA189/I189</f>
        <v>#DIV/0!</v>
      </c>
      <c r="AC189" s="18">
        <f>AA189/P189</f>
        <v>0</v>
      </c>
      <c r="AD189" s="15">
        <f>S189+U189+W189+Y189</f>
        <v>0</v>
      </c>
      <c r="AE189" s="18" t="e">
        <f>AD189/I189*100</f>
        <v>#DIV/0!</v>
      </c>
      <c r="AF189" s="18" t="e">
        <f>AA189/AD189</f>
        <v>#DIV/0!</v>
      </c>
      <c r="AG189" s="18" t="e">
        <f>AF189/2</f>
        <v>#DIV/0!</v>
      </c>
      <c r="AH189" s="15"/>
      <c r="AI189" s="17" t="e">
        <f>AH189*100/I189</f>
        <v>#DIV/0!</v>
      </c>
      <c r="AJ189" s="15"/>
      <c r="AK189" s="17" t="e">
        <f>AJ189*100/I189</f>
        <v>#DIV/0!</v>
      </c>
      <c r="AL189" s="15"/>
      <c r="AM189" s="15"/>
      <c r="AN189" s="17" t="e">
        <f>AM189/I189</f>
        <v>#DIV/0!</v>
      </c>
      <c r="AO189" s="17" t="e">
        <f>AM189/AA189</f>
        <v>#DIV/0!</v>
      </c>
      <c r="AP189" s="15"/>
      <c r="AQ189" s="15"/>
      <c r="AR189" s="15"/>
      <c r="AS189" s="15">
        <f>AP189+AQ189+AR189</f>
        <v>0</v>
      </c>
      <c r="AT189" s="15"/>
      <c r="AU189" s="15"/>
      <c r="AV189" s="15"/>
      <c r="AW189" s="15"/>
      <c r="AX189" s="20" t="e">
        <f>AW189/I189</f>
        <v>#DIV/0!</v>
      </c>
      <c r="AY189" s="15"/>
      <c r="AZ189" s="21" t="e">
        <f>AY189*2000/I189</f>
        <v>#DIV/0!</v>
      </c>
      <c r="BA189" s="15"/>
      <c r="BB189" s="22"/>
    </row>
    <row r="190" spans="1:54" x14ac:dyDescent="0.25">
      <c r="A190" s="14" t="s">
        <v>436</v>
      </c>
      <c r="B190" s="15">
        <v>1910</v>
      </c>
      <c r="C190" s="15">
        <v>44120</v>
      </c>
      <c r="D190" s="15">
        <v>44215</v>
      </c>
      <c r="E190" s="15">
        <v>244400404</v>
      </c>
      <c r="F190" s="15" t="s">
        <v>97</v>
      </c>
      <c r="G190" s="15" t="s">
        <v>74</v>
      </c>
      <c r="H190" s="15" t="s">
        <v>437</v>
      </c>
      <c r="I190" s="23">
        <v>24868</v>
      </c>
      <c r="J190" s="15">
        <v>1</v>
      </c>
      <c r="K190" s="15">
        <v>26</v>
      </c>
      <c r="L190" s="15">
        <v>107</v>
      </c>
      <c r="M190" s="15">
        <v>16</v>
      </c>
      <c r="N190" s="15" t="s">
        <v>60</v>
      </c>
      <c r="O190" s="15"/>
      <c r="P190" s="15">
        <v>1600</v>
      </c>
      <c r="Q190" s="16">
        <f>P190/I190</f>
        <v>6.4339713688274083E-2</v>
      </c>
      <c r="R190" s="15">
        <v>51405</v>
      </c>
      <c r="S190" s="15">
        <v>3801</v>
      </c>
      <c r="T190" s="15">
        <v>7542</v>
      </c>
      <c r="U190" s="15">
        <v>406</v>
      </c>
      <c r="V190" s="15">
        <v>3027</v>
      </c>
      <c r="W190" s="15">
        <v>319</v>
      </c>
      <c r="X190" s="15">
        <v>0</v>
      </c>
      <c r="Y190" s="15">
        <v>0</v>
      </c>
      <c r="Z190" s="15">
        <v>93</v>
      </c>
      <c r="AA190" s="15">
        <f>R190+T190+V190+X190</f>
        <v>61974</v>
      </c>
      <c r="AB190" s="17">
        <f>AA190/I190</f>
        <v>2.4921183850731863</v>
      </c>
      <c r="AC190" s="18">
        <f>AA190/P190</f>
        <v>38.733750000000001</v>
      </c>
      <c r="AD190" s="15">
        <f>S190+U190+W190+Y190</f>
        <v>4526</v>
      </c>
      <c r="AE190" s="18">
        <f>AD190/I190*100</f>
        <v>18.200096509570532</v>
      </c>
      <c r="AF190" s="18">
        <f>AA190/AD190</f>
        <v>13.692885550154662</v>
      </c>
      <c r="AG190" s="18">
        <f>AF190/2</f>
        <v>6.8464427750773309</v>
      </c>
      <c r="AH190" s="15">
        <v>4600</v>
      </c>
      <c r="AI190" s="17">
        <f>AH190*100/I190</f>
        <v>18.497667685378801</v>
      </c>
      <c r="AJ190" s="15">
        <v>3393</v>
      </c>
      <c r="AK190" s="17">
        <f>AJ190*100/I190</f>
        <v>13.644040534019624</v>
      </c>
      <c r="AL190" s="15">
        <v>46676</v>
      </c>
      <c r="AM190" s="15">
        <v>147434</v>
      </c>
      <c r="AN190" s="17">
        <f>AM190/I190</f>
        <v>5.9286633424481261</v>
      </c>
      <c r="AO190" s="17">
        <f>AM190/AA190</f>
        <v>2.3789653725755961</v>
      </c>
      <c r="AP190" s="15">
        <v>0</v>
      </c>
      <c r="AQ190" s="15"/>
      <c r="AR190" s="15">
        <v>0</v>
      </c>
      <c r="AS190" s="15">
        <f>AP190+AQ190+AR190</f>
        <v>0</v>
      </c>
      <c r="AT190" s="15"/>
      <c r="AU190" s="15"/>
      <c r="AV190" s="15">
        <v>5958</v>
      </c>
      <c r="AW190" s="15">
        <v>63654</v>
      </c>
      <c r="AX190" s="20">
        <f>AW190/I190</f>
        <v>2.5596750844458742</v>
      </c>
      <c r="AY190" s="15">
        <v>12.5</v>
      </c>
      <c r="AZ190" s="21">
        <f>AY190*2000/I190</f>
        <v>1.0053080263792826</v>
      </c>
      <c r="BA190" s="15">
        <v>0</v>
      </c>
      <c r="BB190" s="22"/>
    </row>
    <row r="191" spans="1:54" x14ac:dyDescent="0.25">
      <c r="A191" s="14" t="s">
        <v>438</v>
      </c>
      <c r="B191" s="15">
        <v>13892</v>
      </c>
      <c r="C191" s="15">
        <v>44116</v>
      </c>
      <c r="D191" s="15">
        <v>44216</v>
      </c>
      <c r="E191" s="15">
        <v>200067635</v>
      </c>
      <c r="F191" s="15" t="s">
        <v>55</v>
      </c>
      <c r="G191" s="15" t="s">
        <v>63</v>
      </c>
      <c r="H191" s="15"/>
      <c r="I191" s="15">
        <v>4031</v>
      </c>
      <c r="J191" s="15">
        <v>1</v>
      </c>
      <c r="K191" s="15">
        <v>7</v>
      </c>
      <c r="L191" s="15">
        <v>0</v>
      </c>
      <c r="M191" s="15">
        <v>0</v>
      </c>
      <c r="N191" s="15" t="s">
        <v>58</v>
      </c>
      <c r="O191" s="15" t="s">
        <v>439</v>
      </c>
      <c r="P191" s="15">
        <v>69</v>
      </c>
      <c r="Q191" s="16">
        <f>P191/I191</f>
        <v>1.7117340610270405E-2</v>
      </c>
      <c r="R191" s="15">
        <v>4613</v>
      </c>
      <c r="S191" s="15">
        <v>600</v>
      </c>
      <c r="T191" s="15">
        <v>1</v>
      </c>
      <c r="U191" s="15">
        <v>0</v>
      </c>
      <c r="V191" s="15">
        <v>1578</v>
      </c>
      <c r="W191" s="15">
        <v>101</v>
      </c>
      <c r="X191" s="15">
        <v>0</v>
      </c>
      <c r="Y191" s="15">
        <v>0</v>
      </c>
      <c r="Z191" s="15">
        <v>12</v>
      </c>
      <c r="AA191" s="15">
        <f>R191+T191+V191+X191</f>
        <v>6192</v>
      </c>
      <c r="AB191" s="17">
        <f>AA191/I191</f>
        <v>1.5360952617216572</v>
      </c>
      <c r="AC191" s="18">
        <f>AA191/P191</f>
        <v>89.739130434782609</v>
      </c>
      <c r="AD191" s="15">
        <f>S191+U191+W191+Y191</f>
        <v>701</v>
      </c>
      <c r="AE191" s="18">
        <f>AD191/I191*100</f>
        <v>17.390225750434134</v>
      </c>
      <c r="AF191" s="18">
        <f>AA191/AD191</f>
        <v>8.8330955777460769</v>
      </c>
      <c r="AG191" s="18">
        <f>AF191/2</f>
        <v>4.4165477888730384</v>
      </c>
      <c r="AH191" s="15">
        <v>346</v>
      </c>
      <c r="AI191" s="17">
        <f>AH191*100/I191</f>
        <v>8.5834780451500876</v>
      </c>
      <c r="AJ191" s="15">
        <v>137</v>
      </c>
      <c r="AK191" s="17">
        <f>AJ191*100/I191</f>
        <v>3.3986603820391963</v>
      </c>
      <c r="AL191" s="15"/>
      <c r="AM191" s="15">
        <v>10026</v>
      </c>
      <c r="AN191" s="17">
        <f>AM191/I191</f>
        <v>2.4872240138923343</v>
      </c>
      <c r="AO191" s="17">
        <f>AM191/AA191</f>
        <v>1.6191860465116279</v>
      </c>
      <c r="AP191" s="15"/>
      <c r="AQ191" s="15"/>
      <c r="AR191" s="15"/>
      <c r="AS191" s="15">
        <f>AP191+AQ191+AR191</f>
        <v>0</v>
      </c>
      <c r="AT191" s="15" t="s">
        <v>58</v>
      </c>
      <c r="AU191" s="15"/>
      <c r="AV191" s="15">
        <v>2500</v>
      </c>
      <c r="AW191" s="15">
        <v>12863</v>
      </c>
      <c r="AX191" s="20">
        <f>AW191/I191</f>
        <v>3.1910195981146119</v>
      </c>
      <c r="AY191" s="15">
        <v>0.5</v>
      </c>
      <c r="AZ191" s="21">
        <f>AY191*2000/I191</f>
        <v>0.24807740014884644</v>
      </c>
      <c r="BA191" s="15">
        <v>25</v>
      </c>
      <c r="BB191" s="22"/>
    </row>
    <row r="192" spans="1:54" x14ac:dyDescent="0.25">
      <c r="A192" s="14" t="s">
        <v>440</v>
      </c>
      <c r="B192" s="15">
        <v>13893</v>
      </c>
      <c r="C192" s="15">
        <v>44360</v>
      </c>
      <c r="D192" s="15">
        <v>44217</v>
      </c>
      <c r="E192" s="15">
        <v>244400503</v>
      </c>
      <c r="F192" s="15" t="s">
        <v>55</v>
      </c>
      <c r="G192" s="15" t="s">
        <v>115</v>
      </c>
      <c r="H192" s="15"/>
      <c r="I192" s="15">
        <v>6157</v>
      </c>
      <c r="J192" s="15">
        <v>1</v>
      </c>
      <c r="K192" s="15">
        <v>5</v>
      </c>
      <c r="L192" s="15">
        <v>0</v>
      </c>
      <c r="M192" s="15">
        <v>0</v>
      </c>
      <c r="N192" s="15" t="s">
        <v>58</v>
      </c>
      <c r="O192" s="15" t="s">
        <v>300</v>
      </c>
      <c r="P192" s="15">
        <v>40</v>
      </c>
      <c r="Q192" s="16">
        <f>P192/I192</f>
        <v>6.4966704563910998E-3</v>
      </c>
      <c r="R192" s="15">
        <v>3962</v>
      </c>
      <c r="S192" s="15">
        <v>248</v>
      </c>
      <c r="T192" s="15">
        <v>20</v>
      </c>
      <c r="U192" s="15">
        <v>0</v>
      </c>
      <c r="V192" s="15">
        <v>0</v>
      </c>
      <c r="W192" s="15">
        <v>0</v>
      </c>
      <c r="X192" s="15">
        <v>0</v>
      </c>
      <c r="Y192" s="15">
        <v>0</v>
      </c>
      <c r="Z192" s="15">
        <v>0</v>
      </c>
      <c r="AA192" s="15">
        <f>R192+T192+V192+X192</f>
        <v>3982</v>
      </c>
      <c r="AB192" s="17">
        <f>AA192/I192</f>
        <v>0.64674354393373401</v>
      </c>
      <c r="AC192" s="18">
        <f>AA192/P192</f>
        <v>99.55</v>
      </c>
      <c r="AD192" s="15">
        <f>S192+U192+W192+Y192</f>
        <v>248</v>
      </c>
      <c r="AE192" s="18">
        <f>AD192/I192*100</f>
        <v>4.0279356829624815</v>
      </c>
      <c r="AF192" s="18">
        <f>AA192/AD192</f>
        <v>16.056451612903224</v>
      </c>
      <c r="AG192" s="18">
        <f>AF192/2</f>
        <v>8.0282258064516121</v>
      </c>
      <c r="AH192" s="15"/>
      <c r="AI192" s="17">
        <f>AH192*100/I192</f>
        <v>0</v>
      </c>
      <c r="AJ192" s="15">
        <v>347</v>
      </c>
      <c r="AK192" s="17">
        <f>AJ192*100/I192</f>
        <v>5.6358616209192789</v>
      </c>
      <c r="AL192" s="15"/>
      <c r="AM192" s="15">
        <v>5298</v>
      </c>
      <c r="AN192" s="17">
        <f>AM192/I192</f>
        <v>0.8604840019490011</v>
      </c>
      <c r="AO192" s="17">
        <f>AM192/AA192</f>
        <v>1.3304871923656454</v>
      </c>
      <c r="AP192" s="15">
        <v>640</v>
      </c>
      <c r="AQ192" s="15">
        <v>15</v>
      </c>
      <c r="AR192" s="15">
        <v>0</v>
      </c>
      <c r="AS192" s="15">
        <f>AP192+AQ192+AR192</f>
        <v>655</v>
      </c>
      <c r="AT192" s="15" t="s">
        <v>58</v>
      </c>
      <c r="AU192" s="15"/>
      <c r="AV192" s="15">
        <v>0</v>
      </c>
      <c r="AW192" s="15">
        <v>3800</v>
      </c>
      <c r="AX192" s="20">
        <f>AW192/I192</f>
        <v>0.61718369335715451</v>
      </c>
      <c r="AY192" s="15">
        <v>0.4</v>
      </c>
      <c r="AZ192" s="21">
        <f>AY192*2000/I192</f>
        <v>0.129933409127822</v>
      </c>
      <c r="BA192" s="15">
        <v>17</v>
      </c>
      <c r="BB192" s="22" t="s">
        <v>60</v>
      </c>
    </row>
    <row r="193" spans="1:54" s="32" customFormat="1" ht="15.75" thickBot="1" x14ac:dyDescent="0.3">
      <c r="A193" s="24" t="s">
        <v>441</v>
      </c>
      <c r="B193" s="25">
        <v>13320</v>
      </c>
      <c r="C193" s="25">
        <v>44110</v>
      </c>
      <c r="D193" s="25">
        <v>44218</v>
      </c>
      <c r="E193" s="25">
        <v>200072726</v>
      </c>
      <c r="F193" s="15" t="s">
        <v>55</v>
      </c>
      <c r="G193" s="25" t="s">
        <v>118</v>
      </c>
      <c r="H193" s="25" t="s">
        <v>152</v>
      </c>
      <c r="I193" s="25">
        <v>683</v>
      </c>
      <c r="J193" s="25">
        <v>1</v>
      </c>
      <c r="K193" s="25"/>
      <c r="L193" s="25"/>
      <c r="M193" s="25"/>
      <c r="N193" s="25"/>
      <c r="O193" s="25" t="s">
        <v>119</v>
      </c>
      <c r="P193" s="25"/>
      <c r="Q193" s="26">
        <f>P193/I193</f>
        <v>0</v>
      </c>
      <c r="R193" s="25"/>
      <c r="S193" s="25"/>
      <c r="T193" s="25"/>
      <c r="U193" s="25"/>
      <c r="V193" s="25"/>
      <c r="W193" s="25"/>
      <c r="X193" s="25"/>
      <c r="Y193" s="25"/>
      <c r="Z193" s="25"/>
      <c r="AA193" s="25">
        <f>R193+T193+V193+X193</f>
        <v>0</v>
      </c>
      <c r="AB193" s="27">
        <f>AA193/I193</f>
        <v>0</v>
      </c>
      <c r="AC193" s="28" t="e">
        <f>AA193/P193</f>
        <v>#DIV/0!</v>
      </c>
      <c r="AD193" s="25">
        <f>S193+U193+W193+Y193</f>
        <v>0</v>
      </c>
      <c r="AE193" s="28">
        <f>AD193/I193*100</f>
        <v>0</v>
      </c>
      <c r="AF193" s="28" t="e">
        <f>AA193/AD193</f>
        <v>#DIV/0!</v>
      </c>
      <c r="AG193" s="28" t="e">
        <f>AF193/2</f>
        <v>#DIV/0!</v>
      </c>
      <c r="AH193" s="25"/>
      <c r="AI193" s="27">
        <f>AH193*100/I193</f>
        <v>0</v>
      </c>
      <c r="AJ193" s="25"/>
      <c r="AK193" s="27">
        <f>AJ193*100/I193</f>
        <v>0</v>
      </c>
      <c r="AL193" s="25"/>
      <c r="AM193" s="25"/>
      <c r="AN193" s="27">
        <f>AM193/I193</f>
        <v>0</v>
      </c>
      <c r="AO193" s="27" t="e">
        <f>AM193/AA193</f>
        <v>#DIV/0!</v>
      </c>
      <c r="AP193" s="25"/>
      <c r="AQ193" s="25"/>
      <c r="AR193" s="25"/>
      <c r="AS193" s="25">
        <f>AP193+AQ193+AR193</f>
        <v>0</v>
      </c>
      <c r="AT193" s="25" t="s">
        <v>58</v>
      </c>
      <c r="AU193" s="25"/>
      <c r="AV193" s="25"/>
      <c r="AW193" s="25"/>
      <c r="AX193" s="29">
        <f>AW193/I193</f>
        <v>0</v>
      </c>
      <c r="AY193" s="25"/>
      <c r="AZ193" s="30">
        <f>AY193*2000/I193</f>
        <v>0</v>
      </c>
      <c r="BA193" s="25"/>
      <c r="BB193" s="31" t="s">
        <v>60</v>
      </c>
    </row>
    <row r="194" spans="1:54" x14ac:dyDescent="0.25">
      <c r="AK194" s="34"/>
      <c r="AX194" s="35"/>
    </row>
  </sheetData>
  <autoFilter ref="A2:BB193" xr:uid="{D247A68B-D4A9-4FDD-8B24-6464B87B6FC3}">
    <sortState xmlns:xlrd2="http://schemas.microsoft.com/office/spreadsheetml/2017/richdata2" ref="A3:BB193">
      <sortCondition ref="A3:A193"/>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Synthèse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CHEVILLON Quentin</dc:creator>
  <cp:lastModifiedBy>CHEVILLON Quentin</cp:lastModifiedBy>
  <dcterms:created xsi:type="dcterms:W3CDTF">2021-12-31T13:50:22Z</dcterms:created>
  <dcterms:modified xsi:type="dcterms:W3CDTF">2021-12-31T14:12:36Z</dcterms:modified>
</cp:coreProperties>
</file>