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oesdata14\Dg_c\Dc\BDLA\Commun\6-Organisation et fonctionnement des services\61-Collection\Politique documentaire\STATS\Stats réseau 2022\"/>
    </mc:Choice>
  </mc:AlternateContent>
  <xr:revisionPtr revIDLastSave="0" documentId="13_ncr:1_{BA69341F-ABAE-4BF7-B68D-F9D939A02A75}" xr6:coauthVersionLast="47" xr6:coauthVersionMax="47" xr10:uidLastSave="{00000000-0000-0000-0000-000000000000}"/>
  <bookViews>
    <workbookView xWindow="-120" yWindow="-120" windowWidth="25440" windowHeight="15390" xr2:uid="{00000000-000D-0000-FFFF-FFFF00000000}"/>
  </bookViews>
  <sheets>
    <sheet name="explications" sheetId="1" r:id="rId1"/>
    <sheet name="synthèse_2022" sheetId="3" r:id="rId2"/>
  </sheets>
  <definedNames>
    <definedName name="_xlnm._FilterDatabase" localSheetId="1" hidden="1">synthèse_2022!$A$2:$BH$228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C228" i="3" l="1"/>
  <c r="BA228" i="3"/>
  <c r="AV228" i="3"/>
  <c r="AQ228" i="3"/>
  <c r="AN228" i="3"/>
  <c r="AL228" i="3"/>
  <c r="AG228" i="3"/>
  <c r="AH228" i="3" s="1"/>
  <c r="AD228" i="3"/>
  <c r="AR228" i="3" s="1"/>
  <c r="T228" i="3"/>
  <c r="BC227" i="3"/>
  <c r="BA227" i="3"/>
  <c r="AV227" i="3"/>
  <c r="AQ227" i="3"/>
  <c r="AN227" i="3"/>
  <c r="AL227" i="3"/>
  <c r="AG227" i="3"/>
  <c r="AH227" i="3" s="1"/>
  <c r="AD227" i="3"/>
  <c r="AR227" i="3" s="1"/>
  <c r="T227" i="3"/>
  <c r="BC226" i="3"/>
  <c r="BA226" i="3"/>
  <c r="AV226" i="3"/>
  <c r="AQ226" i="3"/>
  <c r="AN226" i="3"/>
  <c r="AL226" i="3"/>
  <c r="AG226" i="3"/>
  <c r="AH226" i="3" s="1"/>
  <c r="AD226" i="3"/>
  <c r="T226" i="3"/>
  <c r="BC225" i="3"/>
  <c r="BA225" i="3"/>
  <c r="AV225" i="3"/>
  <c r="AQ225" i="3"/>
  <c r="AN225" i="3"/>
  <c r="AL225" i="3"/>
  <c r="AG225" i="3"/>
  <c r="AH225" i="3" s="1"/>
  <c r="AD225" i="3"/>
  <c r="T225" i="3"/>
  <c r="BC224" i="3"/>
  <c r="BA224" i="3"/>
  <c r="AV224" i="3"/>
  <c r="AQ224" i="3"/>
  <c r="AN224" i="3"/>
  <c r="AL224" i="3"/>
  <c r="AG224" i="3"/>
  <c r="AD224" i="3"/>
  <c r="BC223" i="3"/>
  <c r="BA223" i="3"/>
  <c r="AV223" i="3"/>
  <c r="AQ223" i="3"/>
  <c r="AN223" i="3"/>
  <c r="AL223" i="3"/>
  <c r="AG223" i="3"/>
  <c r="AH223" i="3" s="1"/>
  <c r="AD223" i="3"/>
  <c r="AR223" i="3" s="1"/>
  <c r="T223" i="3"/>
  <c r="BC222" i="3"/>
  <c r="BA222" i="3"/>
  <c r="AV222" i="3"/>
  <c r="AQ222" i="3"/>
  <c r="AN222" i="3"/>
  <c r="AL222" i="3"/>
  <c r="AG222" i="3"/>
  <c r="AH222" i="3" s="1"/>
  <c r="AD222" i="3"/>
  <c r="T222" i="3"/>
  <c r="BC221" i="3"/>
  <c r="BA221" i="3"/>
  <c r="AV221" i="3"/>
  <c r="AQ221" i="3"/>
  <c r="AN221" i="3"/>
  <c r="AL221" i="3"/>
  <c r="AH221" i="3"/>
  <c r="AD221" i="3"/>
  <c r="T221" i="3"/>
  <c r="BC220" i="3"/>
  <c r="BA220" i="3"/>
  <c r="AV220" i="3"/>
  <c r="AQ220" i="3"/>
  <c r="AN220" i="3"/>
  <c r="AL220" i="3"/>
  <c r="AH220" i="3"/>
  <c r="AD220" i="3"/>
  <c r="T220" i="3"/>
  <c r="BC219" i="3"/>
  <c r="BA219" i="3"/>
  <c r="AV219" i="3"/>
  <c r="AQ219" i="3"/>
  <c r="AN219" i="3"/>
  <c r="AL219" i="3"/>
  <c r="AH219" i="3"/>
  <c r="AD219" i="3"/>
  <c r="T219" i="3"/>
  <c r="BC218" i="3"/>
  <c r="BA218" i="3"/>
  <c r="AV218" i="3"/>
  <c r="AQ218" i="3"/>
  <c r="AN218" i="3"/>
  <c r="AL218" i="3"/>
  <c r="AH218" i="3"/>
  <c r="AD218" i="3"/>
  <c r="T218" i="3"/>
  <c r="BC217" i="3"/>
  <c r="BA217" i="3"/>
  <c r="AV217" i="3"/>
  <c r="AQ217" i="3"/>
  <c r="AN217" i="3"/>
  <c r="AL217" i="3"/>
  <c r="AH217" i="3"/>
  <c r="AD217" i="3"/>
  <c r="T217" i="3"/>
  <c r="BC216" i="3"/>
  <c r="BA216" i="3"/>
  <c r="AV216" i="3"/>
  <c r="AQ216" i="3"/>
  <c r="AN216" i="3"/>
  <c r="AL216" i="3"/>
  <c r="AG216" i="3"/>
  <c r="AH216" i="3" s="1"/>
  <c r="AD216" i="3"/>
  <c r="T216" i="3"/>
  <c r="BC215" i="3"/>
  <c r="BA215" i="3"/>
  <c r="AV215" i="3"/>
  <c r="AQ215" i="3"/>
  <c r="AN215" i="3"/>
  <c r="AL215" i="3"/>
  <c r="AH215" i="3"/>
  <c r="AD215" i="3"/>
  <c r="AI215" i="3" s="1"/>
  <c r="AJ215" i="3" s="1"/>
  <c r="T215" i="3"/>
  <c r="BC214" i="3"/>
  <c r="BA214" i="3"/>
  <c r="AV214" i="3"/>
  <c r="AQ214" i="3"/>
  <c r="AN214" i="3"/>
  <c r="AL214" i="3"/>
  <c r="AH214" i="3"/>
  <c r="AD214" i="3"/>
  <c r="T214" i="3"/>
  <c r="BC213" i="3"/>
  <c r="BA213" i="3"/>
  <c r="AV213" i="3"/>
  <c r="AQ213" i="3"/>
  <c r="AN213" i="3"/>
  <c r="AL213" i="3"/>
  <c r="AG213" i="3"/>
  <c r="AH213" i="3" s="1"/>
  <c r="AD213" i="3"/>
  <c r="AR213" i="3" s="1"/>
  <c r="T213" i="3"/>
  <c r="BC212" i="3"/>
  <c r="BA212" i="3"/>
  <c r="AV212" i="3"/>
  <c r="AQ212" i="3"/>
  <c r="AN212" i="3"/>
  <c r="AL212" i="3"/>
  <c r="AH212" i="3"/>
  <c r="AG212" i="3"/>
  <c r="AD212" i="3"/>
  <c r="AR212" i="3" s="1"/>
  <c r="T212" i="3"/>
  <c r="BC211" i="3"/>
  <c r="BA211" i="3"/>
  <c r="AV211" i="3"/>
  <c r="AQ211" i="3"/>
  <c r="AN211" i="3"/>
  <c r="AL211" i="3"/>
  <c r="AI211" i="3"/>
  <c r="AJ211" i="3" s="1"/>
  <c r="AG211" i="3"/>
  <c r="AH211" i="3" s="1"/>
  <c r="AE211" i="3"/>
  <c r="AD211" i="3"/>
  <c r="AR211" i="3" s="1"/>
  <c r="T211" i="3"/>
  <c r="BC210" i="3"/>
  <c r="BA210" i="3"/>
  <c r="AV210" i="3"/>
  <c r="AR210" i="3"/>
  <c r="AQ210" i="3"/>
  <c r="AN210" i="3"/>
  <c r="AL210" i="3"/>
  <c r="AJ210" i="3"/>
  <c r="AH210" i="3"/>
  <c r="AE210" i="3"/>
  <c r="AD210" i="3"/>
  <c r="AI210" i="3" s="1"/>
  <c r="T210" i="3"/>
  <c r="BC209" i="3"/>
  <c r="BA209" i="3"/>
  <c r="AV209" i="3"/>
  <c r="AQ209" i="3"/>
  <c r="AN209" i="3"/>
  <c r="AL209" i="3"/>
  <c r="AG209" i="3"/>
  <c r="AH209" i="3" s="1"/>
  <c r="AD209" i="3"/>
  <c r="T209" i="3"/>
  <c r="BC208" i="3"/>
  <c r="BA208" i="3"/>
  <c r="AV208" i="3"/>
  <c r="AQ208" i="3"/>
  <c r="AN208" i="3"/>
  <c r="AL208" i="3"/>
  <c r="AG208" i="3"/>
  <c r="AH208" i="3" s="1"/>
  <c r="AD208" i="3"/>
  <c r="T208" i="3"/>
  <c r="BC207" i="3"/>
  <c r="BA207" i="3"/>
  <c r="AV207" i="3"/>
  <c r="AQ207" i="3"/>
  <c r="AN207" i="3"/>
  <c r="AL207" i="3"/>
  <c r="AH207" i="3"/>
  <c r="AD207" i="3"/>
  <c r="T207" i="3"/>
  <c r="BC206" i="3"/>
  <c r="BA206" i="3"/>
  <c r="AV206" i="3"/>
  <c r="AQ206" i="3"/>
  <c r="AN206" i="3"/>
  <c r="AL206" i="3"/>
  <c r="AG206" i="3"/>
  <c r="AH206" i="3" s="1"/>
  <c r="AD206" i="3"/>
  <c r="AR206" i="3" s="1"/>
  <c r="T206" i="3"/>
  <c r="BC205" i="3"/>
  <c r="BA205" i="3"/>
  <c r="AV205" i="3"/>
  <c r="AQ205" i="3"/>
  <c r="AN205" i="3"/>
  <c r="AL205" i="3"/>
  <c r="AG205" i="3"/>
  <c r="AH205" i="3" s="1"/>
  <c r="AD205" i="3"/>
  <c r="T205" i="3"/>
  <c r="BC204" i="3"/>
  <c r="BA204" i="3"/>
  <c r="AV204" i="3"/>
  <c r="AQ204" i="3"/>
  <c r="AN204" i="3"/>
  <c r="AL204" i="3"/>
  <c r="AH204" i="3"/>
  <c r="AG204" i="3"/>
  <c r="AD204" i="3"/>
  <c r="T204" i="3"/>
  <c r="BC203" i="3"/>
  <c r="BA203" i="3"/>
  <c r="AV203" i="3"/>
  <c r="AQ203" i="3"/>
  <c r="AN203" i="3"/>
  <c r="AL203" i="3"/>
  <c r="AI203" i="3"/>
  <c r="AJ203" i="3" s="1"/>
  <c r="AG203" i="3"/>
  <c r="AH203" i="3" s="1"/>
  <c r="AE203" i="3"/>
  <c r="AD203" i="3"/>
  <c r="AR203" i="3" s="1"/>
  <c r="T203" i="3"/>
  <c r="BC202" i="3"/>
  <c r="BA202" i="3"/>
  <c r="AV202" i="3"/>
  <c r="AQ202" i="3"/>
  <c r="AN202" i="3"/>
  <c r="AL202" i="3"/>
  <c r="AG202" i="3"/>
  <c r="AH202" i="3" s="1"/>
  <c r="AD202" i="3"/>
  <c r="AR202" i="3" s="1"/>
  <c r="T202" i="3"/>
  <c r="BC201" i="3"/>
  <c r="BA201" i="3"/>
  <c r="AV201" i="3"/>
  <c r="AQ201" i="3"/>
  <c r="AN201" i="3"/>
  <c r="AL201" i="3"/>
  <c r="AG201" i="3"/>
  <c r="AH201" i="3" s="1"/>
  <c r="AD201" i="3"/>
  <c r="AR201" i="3" s="1"/>
  <c r="T201" i="3"/>
  <c r="BC200" i="3"/>
  <c r="BA200" i="3"/>
  <c r="AV200" i="3"/>
  <c r="AQ200" i="3"/>
  <c r="AN200" i="3"/>
  <c r="AL200" i="3"/>
  <c r="AG200" i="3"/>
  <c r="AH200" i="3" s="1"/>
  <c r="AD200" i="3"/>
  <c r="T200" i="3"/>
  <c r="BC199" i="3"/>
  <c r="BA199" i="3"/>
  <c r="AV199" i="3"/>
  <c r="AQ199" i="3"/>
  <c r="AN199" i="3"/>
  <c r="AL199" i="3"/>
  <c r="AG199" i="3"/>
  <c r="AH199" i="3" s="1"/>
  <c r="AD199" i="3"/>
  <c r="T199" i="3"/>
  <c r="BC198" i="3"/>
  <c r="BA198" i="3"/>
  <c r="AV198" i="3"/>
  <c r="AQ198" i="3"/>
  <c r="AN198" i="3"/>
  <c r="AL198" i="3"/>
  <c r="AG198" i="3"/>
  <c r="AH198" i="3" s="1"/>
  <c r="AD198" i="3"/>
  <c r="AR198" i="3" s="1"/>
  <c r="T198" i="3"/>
  <c r="BC197" i="3"/>
  <c r="BA197" i="3"/>
  <c r="AV197" i="3"/>
  <c r="AQ197" i="3"/>
  <c r="AN197" i="3"/>
  <c r="AL197" i="3"/>
  <c r="AG197" i="3"/>
  <c r="AH197" i="3" s="1"/>
  <c r="AD197" i="3"/>
  <c r="AF197" i="3" s="1"/>
  <c r="T197" i="3"/>
  <c r="BC196" i="3"/>
  <c r="BA196" i="3"/>
  <c r="AV196" i="3"/>
  <c r="AQ196" i="3"/>
  <c r="AN196" i="3"/>
  <c r="AL196" i="3"/>
  <c r="AG196" i="3"/>
  <c r="AD196" i="3"/>
  <c r="T196" i="3"/>
  <c r="BC195" i="3"/>
  <c r="BA195" i="3"/>
  <c r="AV195" i="3"/>
  <c r="AQ195" i="3"/>
  <c r="AN195" i="3"/>
  <c r="AL195" i="3"/>
  <c r="AG195" i="3"/>
  <c r="AH195" i="3" s="1"/>
  <c r="AD195" i="3"/>
  <c r="AF195" i="3" s="1"/>
  <c r="T195" i="3"/>
  <c r="BC194" i="3"/>
  <c r="BA194" i="3"/>
  <c r="AV194" i="3"/>
  <c r="AQ194" i="3"/>
  <c r="AN194" i="3"/>
  <c r="AL194" i="3"/>
  <c r="AG194" i="3"/>
  <c r="AD194" i="3"/>
  <c r="BC193" i="3"/>
  <c r="BA193" i="3"/>
  <c r="AV193" i="3"/>
  <c r="AQ193" i="3"/>
  <c r="AN193" i="3"/>
  <c r="AL193" i="3"/>
  <c r="AG193" i="3"/>
  <c r="AD193" i="3"/>
  <c r="BC192" i="3"/>
  <c r="BA192" i="3"/>
  <c r="AV192" i="3"/>
  <c r="AQ192" i="3"/>
  <c r="AN192" i="3"/>
  <c r="AL192" i="3"/>
  <c r="AG192" i="3"/>
  <c r="AD192" i="3"/>
  <c r="AR192" i="3" s="1"/>
  <c r="T192" i="3"/>
  <c r="BC191" i="3"/>
  <c r="BA191" i="3"/>
  <c r="AV191" i="3"/>
  <c r="AQ191" i="3"/>
  <c r="AN191" i="3"/>
  <c r="AL191" i="3"/>
  <c r="AG191" i="3"/>
  <c r="AH191" i="3" s="1"/>
  <c r="AD191" i="3"/>
  <c r="AF191" i="3" s="1"/>
  <c r="T191" i="3"/>
  <c r="BC190" i="3"/>
  <c r="BA190" i="3"/>
  <c r="AV190" i="3"/>
  <c r="AQ190" i="3"/>
  <c r="AN190" i="3"/>
  <c r="AL190" i="3"/>
  <c r="AG190" i="3"/>
  <c r="AD190" i="3"/>
  <c r="T190" i="3"/>
  <c r="BC189" i="3"/>
  <c r="BA189" i="3"/>
  <c r="AV189" i="3"/>
  <c r="AQ189" i="3"/>
  <c r="AN189" i="3"/>
  <c r="AL189" i="3"/>
  <c r="AH189" i="3"/>
  <c r="AG189" i="3"/>
  <c r="AF189" i="3"/>
  <c r="AD189" i="3"/>
  <c r="T189" i="3"/>
  <c r="BC188" i="3"/>
  <c r="BA188" i="3"/>
  <c r="AV188" i="3"/>
  <c r="AQ188" i="3"/>
  <c r="AN188" i="3"/>
  <c r="AL188" i="3"/>
  <c r="AG188" i="3"/>
  <c r="AE188" i="3"/>
  <c r="AD188" i="3"/>
  <c r="AR188" i="3" s="1"/>
  <c r="T188" i="3"/>
  <c r="BC187" i="3"/>
  <c r="BA187" i="3"/>
  <c r="AV187" i="3"/>
  <c r="AQ187" i="3"/>
  <c r="AN187" i="3"/>
  <c r="AL187" i="3"/>
  <c r="AG187" i="3"/>
  <c r="AH187" i="3" s="1"/>
  <c r="AD187" i="3"/>
  <c r="AF187" i="3" s="1"/>
  <c r="T187" i="3"/>
  <c r="BC186" i="3"/>
  <c r="BA186" i="3"/>
  <c r="AV186" i="3"/>
  <c r="AQ186" i="3"/>
  <c r="AN186" i="3"/>
  <c r="AL186" i="3"/>
  <c r="AG186" i="3"/>
  <c r="AD186" i="3"/>
  <c r="T186" i="3"/>
  <c r="BC185" i="3"/>
  <c r="BA185" i="3"/>
  <c r="AV185" i="3"/>
  <c r="AQ185" i="3"/>
  <c r="AN185" i="3"/>
  <c r="AL185" i="3"/>
  <c r="AG185" i="3"/>
  <c r="AH185" i="3" s="1"/>
  <c r="AD185" i="3"/>
  <c r="AF185" i="3" s="1"/>
  <c r="T185" i="3"/>
  <c r="BC184" i="3"/>
  <c r="BA184" i="3"/>
  <c r="AV184" i="3"/>
  <c r="AQ184" i="3"/>
  <c r="AN184" i="3"/>
  <c r="AL184" i="3"/>
  <c r="AG184" i="3"/>
  <c r="AD184" i="3"/>
  <c r="AR184" i="3" s="1"/>
  <c r="T184" i="3"/>
  <c r="BC183" i="3"/>
  <c r="BA183" i="3"/>
  <c r="AV183" i="3"/>
  <c r="AQ183" i="3"/>
  <c r="AN183" i="3"/>
  <c r="AL183" i="3"/>
  <c r="AG183" i="3"/>
  <c r="AH183" i="3" s="1"/>
  <c r="AD183" i="3"/>
  <c r="AF183" i="3" s="1"/>
  <c r="T183" i="3"/>
  <c r="BC182" i="3"/>
  <c r="BA182" i="3"/>
  <c r="AV182" i="3"/>
  <c r="AQ182" i="3"/>
  <c r="AN182" i="3"/>
  <c r="AL182" i="3"/>
  <c r="AG182" i="3"/>
  <c r="AD182" i="3"/>
  <c r="T182" i="3"/>
  <c r="BC181" i="3"/>
  <c r="BA181" i="3"/>
  <c r="AV181" i="3"/>
  <c r="AQ181" i="3"/>
  <c r="AN181" i="3"/>
  <c r="AL181" i="3"/>
  <c r="AH181" i="3"/>
  <c r="AG181" i="3"/>
  <c r="AF181" i="3"/>
  <c r="AD181" i="3"/>
  <c r="T181" i="3"/>
  <c r="BC180" i="3"/>
  <c r="BA180" i="3"/>
  <c r="AV180" i="3"/>
  <c r="AQ180" i="3"/>
  <c r="AN180" i="3"/>
  <c r="AL180" i="3"/>
  <c r="AG180" i="3"/>
  <c r="AD180" i="3"/>
  <c r="AR180" i="3" s="1"/>
  <c r="BC179" i="3"/>
  <c r="BA179" i="3"/>
  <c r="AV179" i="3"/>
  <c r="AQ179" i="3"/>
  <c r="AN179" i="3"/>
  <c r="AL179" i="3"/>
  <c r="AG179" i="3"/>
  <c r="AD179" i="3"/>
  <c r="BC178" i="3"/>
  <c r="BA178" i="3"/>
  <c r="AV178" i="3"/>
  <c r="AR178" i="3"/>
  <c r="AQ178" i="3"/>
  <c r="AN178" i="3"/>
  <c r="AL178" i="3"/>
  <c r="AG178" i="3"/>
  <c r="AD178" i="3"/>
  <c r="BC177" i="3"/>
  <c r="BA177" i="3"/>
  <c r="AV177" i="3"/>
  <c r="AQ177" i="3"/>
  <c r="AN177" i="3"/>
  <c r="AL177" i="3"/>
  <c r="AI177" i="3"/>
  <c r="AJ177" i="3" s="1"/>
  <c r="AG177" i="3"/>
  <c r="AF177" i="3"/>
  <c r="AD177" i="3"/>
  <c r="AR177" i="3" s="1"/>
  <c r="BC176" i="3"/>
  <c r="BA176" i="3"/>
  <c r="AV176" i="3"/>
  <c r="AQ176" i="3"/>
  <c r="AN176" i="3"/>
  <c r="AL176" i="3"/>
  <c r="AI176" i="3"/>
  <c r="AJ176" i="3" s="1"/>
  <c r="AG176" i="3"/>
  <c r="AH176" i="3" s="1"/>
  <c r="AE176" i="3"/>
  <c r="AD176" i="3"/>
  <c r="AR176" i="3" s="1"/>
  <c r="T176" i="3"/>
  <c r="BC175" i="3"/>
  <c r="BA175" i="3"/>
  <c r="AV175" i="3"/>
  <c r="AQ175" i="3"/>
  <c r="AN175" i="3"/>
  <c r="AL175" i="3"/>
  <c r="AG175" i="3"/>
  <c r="AD175" i="3"/>
  <c r="BC174" i="3"/>
  <c r="BA174" i="3"/>
  <c r="AV174" i="3"/>
  <c r="AQ174" i="3"/>
  <c r="AN174" i="3"/>
  <c r="AL174" i="3"/>
  <c r="AG174" i="3"/>
  <c r="AD174" i="3"/>
  <c r="BC173" i="3"/>
  <c r="BA173" i="3"/>
  <c r="AV173" i="3"/>
  <c r="AQ173" i="3"/>
  <c r="AN173" i="3"/>
  <c r="AL173" i="3"/>
  <c r="AG173" i="3"/>
  <c r="AH173" i="3" s="1"/>
  <c r="AD173" i="3"/>
  <c r="AR173" i="3" s="1"/>
  <c r="T173" i="3"/>
  <c r="BC172" i="3"/>
  <c r="BA172" i="3"/>
  <c r="AV172" i="3"/>
  <c r="AQ172" i="3"/>
  <c r="AN172" i="3"/>
  <c r="AL172" i="3"/>
  <c r="AG172" i="3"/>
  <c r="AH172" i="3" s="1"/>
  <c r="AD172" i="3"/>
  <c r="AR172" i="3" s="1"/>
  <c r="T172" i="3"/>
  <c r="BC171" i="3"/>
  <c r="BA171" i="3"/>
  <c r="AV171" i="3"/>
  <c r="AQ171" i="3"/>
  <c r="AN171" i="3"/>
  <c r="AL171" i="3"/>
  <c r="AG171" i="3"/>
  <c r="AH171" i="3" s="1"/>
  <c r="AD171" i="3"/>
  <c r="T171" i="3"/>
  <c r="BC170" i="3"/>
  <c r="BA170" i="3"/>
  <c r="AV170" i="3"/>
  <c r="AQ170" i="3"/>
  <c r="AN170" i="3"/>
  <c r="AL170" i="3"/>
  <c r="AG170" i="3"/>
  <c r="AH170" i="3" s="1"/>
  <c r="AD170" i="3"/>
  <c r="T170" i="3"/>
  <c r="BC169" i="3"/>
  <c r="BA169" i="3"/>
  <c r="AV169" i="3"/>
  <c r="AQ169" i="3"/>
  <c r="AN169" i="3"/>
  <c r="AL169" i="3"/>
  <c r="AG169" i="3"/>
  <c r="AH169" i="3" s="1"/>
  <c r="AD169" i="3"/>
  <c r="AR169" i="3" s="1"/>
  <c r="T169" i="3"/>
  <c r="BC168" i="3"/>
  <c r="BA168" i="3"/>
  <c r="AV168" i="3"/>
  <c r="AQ168" i="3"/>
  <c r="AN168" i="3"/>
  <c r="AL168" i="3"/>
  <c r="AG168" i="3"/>
  <c r="AH168" i="3" s="1"/>
  <c r="AD168" i="3"/>
  <c r="T168" i="3"/>
  <c r="BC167" i="3"/>
  <c r="BA167" i="3"/>
  <c r="AV167" i="3"/>
  <c r="AQ167" i="3"/>
  <c r="AN167" i="3"/>
  <c r="AL167" i="3"/>
  <c r="AH167" i="3"/>
  <c r="AG167" i="3"/>
  <c r="AD167" i="3"/>
  <c r="T167" i="3"/>
  <c r="BC166" i="3"/>
  <c r="BA166" i="3"/>
  <c r="AV166" i="3"/>
  <c r="AQ166" i="3"/>
  <c r="AN166" i="3"/>
  <c r="AL166" i="3"/>
  <c r="AI166" i="3"/>
  <c r="AJ166" i="3" s="1"/>
  <c r="AG166" i="3"/>
  <c r="AH166" i="3" s="1"/>
  <c r="AE166" i="3"/>
  <c r="AD166" i="3"/>
  <c r="AR166" i="3" s="1"/>
  <c r="T166" i="3"/>
  <c r="BC165" i="3"/>
  <c r="BA165" i="3"/>
  <c r="AV165" i="3"/>
  <c r="AQ165" i="3"/>
  <c r="AN165" i="3"/>
  <c r="AL165" i="3"/>
  <c r="AG165" i="3"/>
  <c r="AH165" i="3" s="1"/>
  <c r="AD165" i="3"/>
  <c r="AR165" i="3" s="1"/>
  <c r="T165" i="3"/>
  <c r="BC164" i="3"/>
  <c r="BA164" i="3"/>
  <c r="AV164" i="3"/>
  <c r="AQ164" i="3"/>
  <c r="AN164" i="3"/>
  <c r="AL164" i="3"/>
  <c r="AG164" i="3"/>
  <c r="AH164" i="3" s="1"/>
  <c r="AD164" i="3"/>
  <c r="AR164" i="3" s="1"/>
  <c r="T164" i="3"/>
  <c r="BC163" i="3"/>
  <c r="BA163" i="3"/>
  <c r="AV163" i="3"/>
  <c r="AQ163" i="3"/>
  <c r="AN163" i="3"/>
  <c r="AL163" i="3"/>
  <c r="AG163" i="3"/>
  <c r="AH163" i="3" s="1"/>
  <c r="AD163" i="3"/>
  <c r="T163" i="3"/>
  <c r="BC162" i="3"/>
  <c r="BA162" i="3"/>
  <c r="AV162" i="3"/>
  <c r="AQ162" i="3"/>
  <c r="AN162" i="3"/>
  <c r="AL162" i="3"/>
  <c r="AG162" i="3"/>
  <c r="AH162" i="3" s="1"/>
  <c r="AD162" i="3"/>
  <c r="T162" i="3"/>
  <c r="BC161" i="3"/>
  <c r="BA161" i="3"/>
  <c r="AV161" i="3"/>
  <c r="AQ161" i="3"/>
  <c r="AN161" i="3"/>
  <c r="AL161" i="3"/>
  <c r="AG161" i="3"/>
  <c r="AH161" i="3" s="1"/>
  <c r="AD161" i="3"/>
  <c r="AR161" i="3" s="1"/>
  <c r="T161" i="3"/>
  <c r="BC160" i="3"/>
  <c r="BA160" i="3"/>
  <c r="AV160" i="3"/>
  <c r="AQ160" i="3"/>
  <c r="AN160" i="3"/>
  <c r="AL160" i="3"/>
  <c r="AG160" i="3"/>
  <c r="AH160" i="3" s="1"/>
  <c r="AD160" i="3"/>
  <c r="T160" i="3"/>
  <c r="BC159" i="3"/>
  <c r="BA159" i="3"/>
  <c r="AV159" i="3"/>
  <c r="AQ159" i="3"/>
  <c r="AN159" i="3"/>
  <c r="AL159" i="3"/>
  <c r="AH159" i="3"/>
  <c r="AG159" i="3"/>
  <c r="AD159" i="3"/>
  <c r="T159" i="3"/>
  <c r="BC158" i="3"/>
  <c r="BA158" i="3"/>
  <c r="AV158" i="3"/>
  <c r="AQ158" i="3"/>
  <c r="AN158" i="3"/>
  <c r="AL158" i="3"/>
  <c r="AI158" i="3"/>
  <c r="AJ158" i="3" s="1"/>
  <c r="AH158" i="3"/>
  <c r="AF158" i="3"/>
  <c r="AD158" i="3"/>
  <c r="T158" i="3"/>
  <c r="BC157" i="3"/>
  <c r="BA157" i="3"/>
  <c r="AV157" i="3"/>
  <c r="AQ157" i="3"/>
  <c r="AN157" i="3"/>
  <c r="AL157" i="3"/>
  <c r="AG157" i="3"/>
  <c r="AE157" i="3"/>
  <c r="AD157" i="3"/>
  <c r="AR157" i="3" s="1"/>
  <c r="T157" i="3"/>
  <c r="BC156" i="3"/>
  <c r="BA156" i="3"/>
  <c r="AV156" i="3"/>
  <c r="AQ156" i="3"/>
  <c r="AN156" i="3"/>
  <c r="AL156" i="3"/>
  <c r="AG156" i="3"/>
  <c r="AH156" i="3" s="1"/>
  <c r="AD156" i="3"/>
  <c r="AF156" i="3" s="1"/>
  <c r="T156" i="3"/>
  <c r="BC155" i="3"/>
  <c r="BA155" i="3"/>
  <c r="AV155" i="3"/>
  <c r="AQ155" i="3"/>
  <c r="AN155" i="3"/>
  <c r="AL155" i="3"/>
  <c r="AG155" i="3"/>
  <c r="AD155" i="3"/>
  <c r="T155" i="3"/>
  <c r="BC154" i="3"/>
  <c r="BA154" i="3"/>
  <c r="AV154" i="3"/>
  <c r="AQ154" i="3"/>
  <c r="AN154" i="3"/>
  <c r="AL154" i="3"/>
  <c r="AG154" i="3"/>
  <c r="AH154" i="3" s="1"/>
  <c r="AD154" i="3"/>
  <c r="AF154" i="3" s="1"/>
  <c r="T154" i="3"/>
  <c r="BC153" i="3"/>
  <c r="BA153" i="3"/>
  <c r="AV153" i="3"/>
  <c r="AQ153" i="3"/>
  <c r="AN153" i="3"/>
  <c r="AL153" i="3"/>
  <c r="AG153" i="3"/>
  <c r="AD153" i="3"/>
  <c r="AR153" i="3" s="1"/>
  <c r="T153" i="3"/>
  <c r="BC152" i="3"/>
  <c r="BA152" i="3"/>
  <c r="AV152" i="3"/>
  <c r="AQ152" i="3"/>
  <c r="AN152" i="3"/>
  <c r="AL152" i="3"/>
  <c r="AG152" i="3"/>
  <c r="AH152" i="3" s="1"/>
  <c r="AD152" i="3"/>
  <c r="AF152" i="3" s="1"/>
  <c r="T152" i="3"/>
  <c r="BC151" i="3"/>
  <c r="BA151" i="3"/>
  <c r="AV151" i="3"/>
  <c r="AQ151" i="3"/>
  <c r="AN151" i="3"/>
  <c r="AL151" i="3"/>
  <c r="AH151" i="3"/>
  <c r="AD151" i="3"/>
  <c r="T151" i="3"/>
  <c r="BC150" i="3"/>
  <c r="BA150" i="3"/>
  <c r="AV150" i="3"/>
  <c r="AQ150" i="3"/>
  <c r="AN150" i="3"/>
  <c r="AL150" i="3"/>
  <c r="AG150" i="3"/>
  <c r="AH150" i="3" s="1"/>
  <c r="AD150" i="3"/>
  <c r="T150" i="3"/>
  <c r="BC149" i="3"/>
  <c r="BA149" i="3"/>
  <c r="AV149" i="3"/>
  <c r="AQ149" i="3"/>
  <c r="AN149" i="3"/>
  <c r="AL149" i="3"/>
  <c r="AG149" i="3"/>
  <c r="AH149" i="3" s="1"/>
  <c r="AD149" i="3"/>
  <c r="T149" i="3"/>
  <c r="BC148" i="3"/>
  <c r="BA148" i="3"/>
  <c r="AV148" i="3"/>
  <c r="AQ148" i="3"/>
  <c r="AN148" i="3"/>
  <c r="AL148" i="3"/>
  <c r="AG148" i="3"/>
  <c r="AH148" i="3" s="1"/>
  <c r="AD148" i="3"/>
  <c r="AR148" i="3" s="1"/>
  <c r="T148" i="3"/>
  <c r="BC147" i="3"/>
  <c r="BA147" i="3"/>
  <c r="AV147" i="3"/>
  <c r="AQ147" i="3"/>
  <c r="AN147" i="3"/>
  <c r="AL147" i="3"/>
  <c r="AH147" i="3"/>
  <c r="AG147" i="3"/>
  <c r="AD147" i="3"/>
  <c r="AR147" i="3" s="1"/>
  <c r="T147" i="3"/>
  <c r="BC146" i="3"/>
  <c r="BA146" i="3"/>
  <c r="AV146" i="3"/>
  <c r="AQ146" i="3"/>
  <c r="AN146" i="3"/>
  <c r="AL146" i="3"/>
  <c r="AI146" i="3"/>
  <c r="AJ146" i="3" s="1"/>
  <c r="AG146" i="3"/>
  <c r="AH146" i="3" s="1"/>
  <c r="AE146" i="3"/>
  <c r="AD146" i="3"/>
  <c r="AR146" i="3" s="1"/>
  <c r="T146" i="3"/>
  <c r="BC145" i="3"/>
  <c r="BA145" i="3"/>
  <c r="AV145" i="3"/>
  <c r="AQ145" i="3"/>
  <c r="AN145" i="3"/>
  <c r="AL145" i="3"/>
  <c r="AG145" i="3"/>
  <c r="AH145" i="3" s="1"/>
  <c r="AD145" i="3"/>
  <c r="T145" i="3"/>
  <c r="BC144" i="3"/>
  <c r="BA144" i="3"/>
  <c r="AV144" i="3"/>
  <c r="AQ144" i="3"/>
  <c r="AN144" i="3"/>
  <c r="AL144" i="3"/>
  <c r="AG144" i="3"/>
  <c r="AH144" i="3" s="1"/>
  <c r="AD144" i="3"/>
  <c r="T144" i="3"/>
  <c r="BC143" i="3"/>
  <c r="BA143" i="3"/>
  <c r="AV143" i="3"/>
  <c r="AQ143" i="3"/>
  <c r="AN143" i="3"/>
  <c r="AL143" i="3"/>
  <c r="AG143" i="3"/>
  <c r="AH143" i="3" s="1"/>
  <c r="AD143" i="3"/>
  <c r="AR143" i="3" s="1"/>
  <c r="T143" i="3"/>
  <c r="BC142" i="3"/>
  <c r="BA142" i="3"/>
  <c r="AV142" i="3"/>
  <c r="AQ142" i="3"/>
  <c r="AN142" i="3"/>
  <c r="AL142" i="3"/>
  <c r="AG142" i="3"/>
  <c r="AH142" i="3" s="1"/>
  <c r="AD142" i="3"/>
  <c r="AR142" i="3" s="1"/>
  <c r="T142" i="3"/>
  <c r="BC141" i="3"/>
  <c r="BA141" i="3"/>
  <c r="AV141" i="3"/>
  <c r="AQ141" i="3"/>
  <c r="AN141" i="3"/>
  <c r="AL141" i="3"/>
  <c r="AG141" i="3"/>
  <c r="AH141" i="3" s="1"/>
  <c r="AD141" i="3"/>
  <c r="AF141" i="3" s="1"/>
  <c r="T141" i="3"/>
  <c r="BC140" i="3"/>
  <c r="BA140" i="3"/>
  <c r="AV140" i="3"/>
  <c r="AQ140" i="3"/>
  <c r="AN140" i="3"/>
  <c r="AL140" i="3"/>
  <c r="AH140" i="3"/>
  <c r="AD140" i="3"/>
  <c r="T140" i="3"/>
  <c r="BC139" i="3"/>
  <c r="BA139" i="3"/>
  <c r="AV139" i="3"/>
  <c r="AQ139" i="3"/>
  <c r="AN139" i="3"/>
  <c r="AL139" i="3"/>
  <c r="AG139" i="3"/>
  <c r="AH139" i="3" s="1"/>
  <c r="AD139" i="3"/>
  <c r="T139" i="3"/>
  <c r="BC138" i="3"/>
  <c r="BA138" i="3"/>
  <c r="AV138" i="3"/>
  <c r="AQ138" i="3"/>
  <c r="AN138" i="3"/>
  <c r="AL138" i="3"/>
  <c r="AH138" i="3"/>
  <c r="AD138" i="3"/>
  <c r="AE138" i="3" s="1"/>
  <c r="T138" i="3"/>
  <c r="BC137" i="3"/>
  <c r="BA137" i="3"/>
  <c r="AV137" i="3"/>
  <c r="AQ137" i="3"/>
  <c r="AN137" i="3"/>
  <c r="AL137" i="3"/>
  <c r="AH137" i="3"/>
  <c r="AG137" i="3"/>
  <c r="AD137" i="3"/>
  <c r="AR137" i="3" s="1"/>
  <c r="BC136" i="3"/>
  <c r="BA136" i="3"/>
  <c r="AV136" i="3"/>
  <c r="AQ136" i="3"/>
  <c r="AN136" i="3"/>
  <c r="AL136" i="3"/>
  <c r="AG136" i="3"/>
  <c r="AH136" i="3" s="1"/>
  <c r="AD136" i="3"/>
  <c r="T136" i="3"/>
  <c r="BC135" i="3"/>
  <c r="BA135" i="3"/>
  <c r="AV135" i="3"/>
  <c r="AQ135" i="3"/>
  <c r="AN135" i="3"/>
  <c r="AL135" i="3"/>
  <c r="AG135" i="3"/>
  <c r="AH135" i="3" s="1"/>
  <c r="AD135" i="3"/>
  <c r="BC134" i="3"/>
  <c r="BA134" i="3"/>
  <c r="AV134" i="3"/>
  <c r="AQ134" i="3"/>
  <c r="AN134" i="3"/>
  <c r="AL134" i="3"/>
  <c r="AG134" i="3"/>
  <c r="AH134" i="3" s="1"/>
  <c r="AD134" i="3"/>
  <c r="AI134" i="3" s="1"/>
  <c r="AJ134" i="3" s="1"/>
  <c r="BC133" i="3"/>
  <c r="BA133" i="3"/>
  <c r="AV133" i="3"/>
  <c r="AQ133" i="3"/>
  <c r="AN133" i="3"/>
  <c r="AL133" i="3"/>
  <c r="AG133" i="3"/>
  <c r="AH133" i="3" s="1"/>
  <c r="AD133" i="3"/>
  <c r="AR133" i="3" s="1"/>
  <c r="T133" i="3"/>
  <c r="BC132" i="3"/>
  <c r="BA132" i="3"/>
  <c r="AV132" i="3"/>
  <c r="AQ132" i="3"/>
  <c r="AN132" i="3"/>
  <c r="AL132" i="3"/>
  <c r="AH132" i="3"/>
  <c r="AG132" i="3"/>
  <c r="AF132" i="3"/>
  <c r="AD132" i="3"/>
  <c r="T132" i="3"/>
  <c r="BC131" i="3"/>
  <c r="BA131" i="3"/>
  <c r="AV131" i="3"/>
  <c r="AQ131" i="3"/>
  <c r="AN131" i="3"/>
  <c r="AL131" i="3"/>
  <c r="AG131" i="3"/>
  <c r="AH131" i="3" s="1"/>
  <c r="AE131" i="3"/>
  <c r="AD131" i="3"/>
  <c r="AR131" i="3" s="1"/>
  <c r="T131" i="3"/>
  <c r="BC130" i="3"/>
  <c r="BA130" i="3"/>
  <c r="AV130" i="3"/>
  <c r="AQ130" i="3"/>
  <c r="AN130" i="3"/>
  <c r="AL130" i="3"/>
  <c r="AG130" i="3"/>
  <c r="AH130" i="3" s="1"/>
  <c r="AD130" i="3"/>
  <c r="AF130" i="3" s="1"/>
  <c r="T130" i="3"/>
  <c r="BC129" i="3"/>
  <c r="BA129" i="3"/>
  <c r="AV129" i="3"/>
  <c r="AQ129" i="3"/>
  <c r="AN129" i="3"/>
  <c r="AL129" i="3"/>
  <c r="AG129" i="3"/>
  <c r="AD129" i="3"/>
  <c r="AR129" i="3" s="1"/>
  <c r="BC128" i="3"/>
  <c r="BA128" i="3"/>
  <c r="AV128" i="3"/>
  <c r="AQ128" i="3"/>
  <c r="AN128" i="3"/>
  <c r="AL128" i="3"/>
  <c r="AG128" i="3"/>
  <c r="AD128" i="3"/>
  <c r="AR128" i="3" s="1"/>
  <c r="BC127" i="3"/>
  <c r="BA127" i="3"/>
  <c r="AV127" i="3"/>
  <c r="AQ127" i="3"/>
  <c r="AN127" i="3"/>
  <c r="AL127" i="3"/>
  <c r="AG127" i="3"/>
  <c r="AD127" i="3"/>
  <c r="AR127" i="3" s="1"/>
  <c r="BC126" i="3"/>
  <c r="BA126" i="3"/>
  <c r="AV126" i="3"/>
  <c r="AQ126" i="3"/>
  <c r="AN126" i="3"/>
  <c r="AL126" i="3"/>
  <c r="AG126" i="3"/>
  <c r="AD126" i="3"/>
  <c r="AR126" i="3" s="1"/>
  <c r="BC125" i="3"/>
  <c r="BA125" i="3"/>
  <c r="AV125" i="3"/>
  <c r="AQ125" i="3"/>
  <c r="AN125" i="3"/>
  <c r="AL125" i="3"/>
  <c r="AG125" i="3"/>
  <c r="AH125" i="3" s="1"/>
  <c r="AD125" i="3"/>
  <c r="AR125" i="3" s="1"/>
  <c r="T125" i="3"/>
  <c r="BC124" i="3"/>
  <c r="BA124" i="3"/>
  <c r="AV124" i="3"/>
  <c r="AQ124" i="3"/>
  <c r="AN124" i="3"/>
  <c r="AL124" i="3"/>
  <c r="AG124" i="3"/>
  <c r="AD124" i="3"/>
  <c r="BC123" i="3"/>
  <c r="BA123" i="3"/>
  <c r="AV123" i="3"/>
  <c r="AQ123" i="3"/>
  <c r="AN123" i="3"/>
  <c r="AL123" i="3"/>
  <c r="AG123" i="3"/>
  <c r="AD123" i="3"/>
  <c r="BC122" i="3"/>
  <c r="BA122" i="3"/>
  <c r="AV122" i="3"/>
  <c r="AQ122" i="3"/>
  <c r="AN122" i="3"/>
  <c r="AL122" i="3"/>
  <c r="AG122" i="3"/>
  <c r="AD122" i="3"/>
  <c r="BC121" i="3"/>
  <c r="BA121" i="3"/>
  <c r="AV121" i="3"/>
  <c r="AQ121" i="3"/>
  <c r="AN121" i="3"/>
  <c r="AL121" i="3"/>
  <c r="AG121" i="3"/>
  <c r="AD121" i="3"/>
  <c r="BC120" i="3"/>
  <c r="BA120" i="3"/>
  <c r="AV120" i="3"/>
  <c r="AQ120" i="3"/>
  <c r="AN120" i="3"/>
  <c r="AL120" i="3"/>
  <c r="AG120" i="3"/>
  <c r="AH120" i="3" s="1"/>
  <c r="AD120" i="3"/>
  <c r="T120" i="3"/>
  <c r="BC119" i="3"/>
  <c r="BA119" i="3"/>
  <c r="AV119" i="3"/>
  <c r="AQ119" i="3"/>
  <c r="AN119" i="3"/>
  <c r="AL119" i="3"/>
  <c r="AH119" i="3"/>
  <c r="AD119" i="3"/>
  <c r="AI119" i="3" s="1"/>
  <c r="AJ119" i="3" s="1"/>
  <c r="T119" i="3"/>
  <c r="BC118" i="3"/>
  <c r="BA118" i="3"/>
  <c r="AV118" i="3"/>
  <c r="AQ118" i="3"/>
  <c r="AN118" i="3"/>
  <c r="AL118" i="3"/>
  <c r="AG118" i="3"/>
  <c r="AH118" i="3" s="1"/>
  <c r="AD118" i="3"/>
  <c r="AR118" i="3" s="1"/>
  <c r="T118" i="3"/>
  <c r="BC117" i="3"/>
  <c r="BA117" i="3"/>
  <c r="AV117" i="3"/>
  <c r="AQ117" i="3"/>
  <c r="AN117" i="3"/>
  <c r="AL117" i="3"/>
  <c r="AG117" i="3"/>
  <c r="AH117" i="3" s="1"/>
  <c r="AD117" i="3"/>
  <c r="AF117" i="3" s="1"/>
  <c r="T117" i="3"/>
  <c r="BC116" i="3"/>
  <c r="BA116" i="3"/>
  <c r="AV116" i="3"/>
  <c r="AQ116" i="3"/>
  <c r="AN116" i="3"/>
  <c r="AL116" i="3"/>
  <c r="AG116" i="3"/>
  <c r="AH116" i="3" s="1"/>
  <c r="AD116" i="3"/>
  <c r="AR116" i="3" s="1"/>
  <c r="T116" i="3"/>
  <c r="BC115" i="3"/>
  <c r="BA115" i="3"/>
  <c r="AV115" i="3"/>
  <c r="AQ115" i="3"/>
  <c r="AN115" i="3"/>
  <c r="AL115" i="3"/>
  <c r="AH115" i="3"/>
  <c r="AG115" i="3"/>
  <c r="AF115" i="3"/>
  <c r="AD115" i="3"/>
  <c r="T115" i="3"/>
  <c r="BC114" i="3"/>
  <c r="BA114" i="3"/>
  <c r="AV114" i="3"/>
  <c r="AQ114" i="3"/>
  <c r="AN114" i="3"/>
  <c r="AL114" i="3"/>
  <c r="AG114" i="3"/>
  <c r="AH114" i="3" s="1"/>
  <c r="AE114" i="3"/>
  <c r="AD114" i="3"/>
  <c r="AR114" i="3" s="1"/>
  <c r="T114" i="3"/>
  <c r="BC113" i="3"/>
  <c r="BA113" i="3"/>
  <c r="AV113" i="3"/>
  <c r="AQ113" i="3"/>
  <c r="AN113" i="3"/>
  <c r="AL113" i="3"/>
  <c r="AG113" i="3"/>
  <c r="AH113" i="3" s="1"/>
  <c r="AD113" i="3"/>
  <c r="AF113" i="3" s="1"/>
  <c r="T113" i="3"/>
  <c r="BC112" i="3"/>
  <c r="BA112" i="3"/>
  <c r="AV112" i="3"/>
  <c r="AQ112" i="3"/>
  <c r="AN112" i="3"/>
  <c r="AL112" i="3"/>
  <c r="AH112" i="3"/>
  <c r="AD112" i="3"/>
  <c r="T112" i="3"/>
  <c r="BC111" i="3"/>
  <c r="BA111" i="3"/>
  <c r="AV111" i="3"/>
  <c r="AQ111" i="3"/>
  <c r="AN111" i="3"/>
  <c r="AL111" i="3"/>
  <c r="AG111" i="3"/>
  <c r="AH111" i="3" s="1"/>
  <c r="AD111" i="3"/>
  <c r="AR111" i="3" s="1"/>
  <c r="T111" i="3"/>
  <c r="BC110" i="3"/>
  <c r="BA110" i="3"/>
  <c r="AV110" i="3"/>
  <c r="AQ110" i="3"/>
  <c r="AN110" i="3"/>
  <c r="AL110" i="3"/>
  <c r="AH110" i="3"/>
  <c r="AG110" i="3"/>
  <c r="AD110" i="3"/>
  <c r="T110" i="3"/>
  <c r="BC109" i="3"/>
  <c r="BA109" i="3"/>
  <c r="AV109" i="3"/>
  <c r="AQ109" i="3"/>
  <c r="AN109" i="3"/>
  <c r="AL109" i="3"/>
  <c r="AI109" i="3"/>
  <c r="AJ109" i="3" s="1"/>
  <c r="AG109" i="3"/>
  <c r="AH109" i="3" s="1"/>
  <c r="AE109" i="3"/>
  <c r="AD109" i="3"/>
  <c r="AR109" i="3" s="1"/>
  <c r="T109" i="3"/>
  <c r="BC108" i="3"/>
  <c r="BA108" i="3"/>
  <c r="AV108" i="3"/>
  <c r="AQ108" i="3"/>
  <c r="AN108" i="3"/>
  <c r="AL108" i="3"/>
  <c r="AG108" i="3"/>
  <c r="AH108" i="3" s="1"/>
  <c r="AD108" i="3"/>
  <c r="T108" i="3"/>
  <c r="BC107" i="3"/>
  <c r="BA107" i="3"/>
  <c r="AV107" i="3"/>
  <c r="AQ107" i="3"/>
  <c r="AN107" i="3"/>
  <c r="AL107" i="3"/>
  <c r="AG107" i="3"/>
  <c r="AH107" i="3" s="1"/>
  <c r="AD107" i="3"/>
  <c r="AR107" i="3" s="1"/>
  <c r="T107" i="3"/>
  <c r="BC106" i="3"/>
  <c r="BA106" i="3"/>
  <c r="AV106" i="3"/>
  <c r="AQ106" i="3"/>
  <c r="AN106" i="3"/>
  <c r="AL106" i="3"/>
  <c r="AG106" i="3"/>
  <c r="AH106" i="3" s="1"/>
  <c r="AD106" i="3"/>
  <c r="T106" i="3"/>
  <c r="BC105" i="3"/>
  <c r="BA105" i="3"/>
  <c r="AV105" i="3"/>
  <c r="AQ105" i="3"/>
  <c r="AN105" i="3"/>
  <c r="AL105" i="3"/>
  <c r="AG105" i="3"/>
  <c r="AH105" i="3" s="1"/>
  <c r="AD105" i="3"/>
  <c r="AR105" i="3" s="1"/>
  <c r="T105" i="3"/>
  <c r="BC104" i="3"/>
  <c r="BA104" i="3"/>
  <c r="AV104" i="3"/>
  <c r="AQ104" i="3"/>
  <c r="AN104" i="3"/>
  <c r="AL104" i="3"/>
  <c r="AG104" i="3"/>
  <c r="AH104" i="3" s="1"/>
  <c r="AD104" i="3"/>
  <c r="T104" i="3"/>
  <c r="BC103" i="3"/>
  <c r="BA103" i="3"/>
  <c r="AV103" i="3"/>
  <c r="AQ103" i="3"/>
  <c r="AN103" i="3"/>
  <c r="AL103" i="3"/>
  <c r="AH103" i="3"/>
  <c r="AD103" i="3"/>
  <c r="AI103" i="3" s="1"/>
  <c r="AJ103" i="3" s="1"/>
  <c r="T103" i="3"/>
  <c r="BC102" i="3"/>
  <c r="BA102" i="3"/>
  <c r="AV102" i="3"/>
  <c r="AQ102" i="3"/>
  <c r="AN102" i="3"/>
  <c r="AL102" i="3"/>
  <c r="AH102" i="3"/>
  <c r="AD102" i="3"/>
  <c r="T102" i="3"/>
  <c r="BC101" i="3"/>
  <c r="BA101" i="3"/>
  <c r="AV101" i="3"/>
  <c r="AQ101" i="3"/>
  <c r="AN101" i="3"/>
  <c r="AL101" i="3"/>
  <c r="AH101" i="3"/>
  <c r="AD101" i="3"/>
  <c r="AI101" i="3" s="1"/>
  <c r="AJ101" i="3" s="1"/>
  <c r="T101" i="3"/>
  <c r="BC100" i="3"/>
  <c r="BA100" i="3"/>
  <c r="AV100" i="3"/>
  <c r="AQ100" i="3"/>
  <c r="AN100" i="3"/>
  <c r="AL100" i="3"/>
  <c r="AH100" i="3"/>
  <c r="AD100" i="3"/>
  <c r="T100" i="3"/>
  <c r="BC99" i="3"/>
  <c r="BA99" i="3"/>
  <c r="AV99" i="3"/>
  <c r="AQ99" i="3"/>
  <c r="AN99" i="3"/>
  <c r="AL99" i="3"/>
  <c r="AH99" i="3"/>
  <c r="AD99" i="3"/>
  <c r="AI99" i="3" s="1"/>
  <c r="AJ99" i="3" s="1"/>
  <c r="T99" i="3"/>
  <c r="BC98" i="3"/>
  <c r="BA98" i="3"/>
  <c r="AV98" i="3"/>
  <c r="AQ98" i="3"/>
  <c r="AN98" i="3"/>
  <c r="AL98" i="3"/>
  <c r="AG98" i="3"/>
  <c r="AH98" i="3" s="1"/>
  <c r="AD98" i="3"/>
  <c r="AR98" i="3" s="1"/>
  <c r="T98" i="3"/>
  <c r="BC97" i="3"/>
  <c r="BA97" i="3"/>
  <c r="AV97" i="3"/>
  <c r="AQ97" i="3"/>
  <c r="AN97" i="3"/>
  <c r="AL97" i="3"/>
  <c r="AG97" i="3"/>
  <c r="AH97" i="3" s="1"/>
  <c r="AD97" i="3"/>
  <c r="AF97" i="3" s="1"/>
  <c r="T97" i="3"/>
  <c r="BC96" i="3"/>
  <c r="BA96" i="3"/>
  <c r="AV96" i="3"/>
  <c r="AQ96" i="3"/>
  <c r="AN96" i="3"/>
  <c r="AL96" i="3"/>
  <c r="AG96" i="3"/>
  <c r="AH96" i="3" s="1"/>
  <c r="AD96" i="3"/>
  <c r="AR96" i="3" s="1"/>
  <c r="T96" i="3"/>
  <c r="BC95" i="3"/>
  <c r="BA95" i="3"/>
  <c r="AV95" i="3"/>
  <c r="AQ95" i="3"/>
  <c r="AN95" i="3"/>
  <c r="AL95" i="3"/>
  <c r="AG95" i="3"/>
  <c r="AH95" i="3" s="1"/>
  <c r="AD95" i="3"/>
  <c r="AF95" i="3" s="1"/>
  <c r="T95" i="3"/>
  <c r="BC94" i="3"/>
  <c r="BA94" i="3"/>
  <c r="AV94" i="3"/>
  <c r="AQ94" i="3"/>
  <c r="AN94" i="3"/>
  <c r="AL94" i="3"/>
  <c r="AG94" i="3"/>
  <c r="AH94" i="3" s="1"/>
  <c r="AD94" i="3"/>
  <c r="AR94" i="3" s="1"/>
  <c r="T94" i="3"/>
  <c r="BC93" i="3"/>
  <c r="BA93" i="3"/>
  <c r="AV93" i="3"/>
  <c r="AQ93" i="3"/>
  <c r="AN93" i="3"/>
  <c r="AL93" i="3"/>
  <c r="AH93" i="3"/>
  <c r="AG93" i="3"/>
  <c r="AF93" i="3"/>
  <c r="AD93" i="3"/>
  <c r="T93" i="3"/>
  <c r="BC92" i="3"/>
  <c r="BA92" i="3"/>
  <c r="AV92" i="3"/>
  <c r="AQ92" i="3"/>
  <c r="AN92" i="3"/>
  <c r="AL92" i="3"/>
  <c r="AH92" i="3"/>
  <c r="AD92" i="3"/>
  <c r="T92" i="3"/>
  <c r="BC91" i="3"/>
  <c r="BA91" i="3"/>
  <c r="AV91" i="3"/>
  <c r="AQ91" i="3"/>
  <c r="AN91" i="3"/>
  <c r="AL91" i="3"/>
  <c r="AI91" i="3"/>
  <c r="AJ91" i="3" s="1"/>
  <c r="AG91" i="3"/>
  <c r="AH91" i="3" s="1"/>
  <c r="AE91" i="3"/>
  <c r="AD91" i="3"/>
  <c r="AR91" i="3" s="1"/>
  <c r="T91" i="3"/>
  <c r="BC90" i="3"/>
  <c r="BA90" i="3"/>
  <c r="AV90" i="3"/>
  <c r="AQ90" i="3"/>
  <c r="AN90" i="3"/>
  <c r="AL90" i="3"/>
  <c r="AG90" i="3"/>
  <c r="AH90" i="3" s="1"/>
  <c r="AD90" i="3"/>
  <c r="T90" i="3"/>
  <c r="BC89" i="3"/>
  <c r="BA89" i="3"/>
  <c r="AV89" i="3"/>
  <c r="AQ89" i="3"/>
  <c r="AN89" i="3"/>
  <c r="AL89" i="3"/>
  <c r="AG89" i="3"/>
  <c r="AH89" i="3" s="1"/>
  <c r="AD89" i="3"/>
  <c r="AR89" i="3" s="1"/>
  <c r="T89" i="3"/>
  <c r="BC88" i="3"/>
  <c r="BA88" i="3"/>
  <c r="AV88" i="3"/>
  <c r="AQ88" i="3"/>
  <c r="AN88" i="3"/>
  <c r="AL88" i="3"/>
  <c r="AH88" i="3"/>
  <c r="AG88" i="3"/>
  <c r="AD88" i="3"/>
  <c r="T88" i="3"/>
  <c r="BC87" i="3"/>
  <c r="BA87" i="3"/>
  <c r="AV87" i="3"/>
  <c r="AQ87" i="3"/>
  <c r="AN87" i="3"/>
  <c r="AL87" i="3"/>
  <c r="AI87" i="3"/>
  <c r="AJ87" i="3" s="1"/>
  <c r="AG87" i="3"/>
  <c r="AH87" i="3" s="1"/>
  <c r="AE87" i="3"/>
  <c r="AD87" i="3"/>
  <c r="AR87" i="3" s="1"/>
  <c r="T87" i="3"/>
  <c r="BC86" i="3"/>
  <c r="BA86" i="3"/>
  <c r="AV86" i="3"/>
  <c r="AR86" i="3"/>
  <c r="AQ86" i="3"/>
  <c r="AN86" i="3"/>
  <c r="AL86" i="3"/>
  <c r="AJ86" i="3"/>
  <c r="AH86" i="3"/>
  <c r="AE86" i="3"/>
  <c r="AD86" i="3"/>
  <c r="AI86" i="3" s="1"/>
  <c r="T86" i="3"/>
  <c r="BC85" i="3"/>
  <c r="BA85" i="3"/>
  <c r="AV85" i="3"/>
  <c r="AQ85" i="3"/>
  <c r="AN85" i="3"/>
  <c r="AL85" i="3"/>
  <c r="AG85" i="3"/>
  <c r="AH85" i="3" s="1"/>
  <c r="AD85" i="3"/>
  <c r="T85" i="3"/>
  <c r="BC84" i="3"/>
  <c r="BA84" i="3"/>
  <c r="AV84" i="3"/>
  <c r="AQ84" i="3"/>
  <c r="AN84" i="3"/>
  <c r="AL84" i="3"/>
  <c r="AH84" i="3"/>
  <c r="AD84" i="3"/>
  <c r="T84" i="3"/>
  <c r="BC83" i="3"/>
  <c r="BA83" i="3"/>
  <c r="AV83" i="3"/>
  <c r="AQ83" i="3"/>
  <c r="AN83" i="3"/>
  <c r="AL83" i="3"/>
  <c r="AG83" i="3"/>
  <c r="AH83" i="3" s="1"/>
  <c r="AD83" i="3"/>
  <c r="T83" i="3"/>
  <c r="BC82" i="3"/>
  <c r="BA82" i="3"/>
  <c r="AV82" i="3"/>
  <c r="AQ82" i="3"/>
  <c r="AN82" i="3"/>
  <c r="AL82" i="3"/>
  <c r="AH82" i="3"/>
  <c r="AG82" i="3"/>
  <c r="AF82" i="3"/>
  <c r="AD82" i="3"/>
  <c r="T82" i="3"/>
  <c r="BC81" i="3"/>
  <c r="BA81" i="3"/>
  <c r="AV81" i="3"/>
  <c r="AQ81" i="3"/>
  <c r="AN81" i="3"/>
  <c r="AL81" i="3"/>
  <c r="AG81" i="3"/>
  <c r="AH81" i="3" s="1"/>
  <c r="AE81" i="3"/>
  <c r="AD81" i="3"/>
  <c r="AR81" i="3" s="1"/>
  <c r="T81" i="3"/>
  <c r="BC80" i="3"/>
  <c r="BA80" i="3"/>
  <c r="AV80" i="3"/>
  <c r="AR80" i="3"/>
  <c r="AQ80" i="3"/>
  <c r="AN80" i="3"/>
  <c r="AL80" i="3"/>
  <c r="AH80" i="3"/>
  <c r="AD80" i="3"/>
  <c r="T80" i="3"/>
  <c r="BC79" i="3"/>
  <c r="BA79" i="3"/>
  <c r="AV79" i="3"/>
  <c r="AQ79" i="3"/>
  <c r="AN79" i="3"/>
  <c r="AL79" i="3"/>
  <c r="AG79" i="3"/>
  <c r="AH79" i="3" s="1"/>
  <c r="AD79" i="3"/>
  <c r="AF79" i="3" s="1"/>
  <c r="T79" i="3"/>
  <c r="BC78" i="3"/>
  <c r="BA78" i="3"/>
  <c r="AV78" i="3"/>
  <c r="AQ78" i="3"/>
  <c r="AN78" i="3"/>
  <c r="AL78" i="3"/>
  <c r="AG78" i="3"/>
  <c r="AH78" i="3" s="1"/>
  <c r="AD78" i="3"/>
  <c r="AR78" i="3" s="1"/>
  <c r="T78" i="3"/>
  <c r="BC77" i="3"/>
  <c r="BA77" i="3"/>
  <c r="AV77" i="3"/>
  <c r="AQ77" i="3"/>
  <c r="AN77" i="3"/>
  <c r="AL77" i="3"/>
  <c r="AG77" i="3"/>
  <c r="AH77" i="3" s="1"/>
  <c r="AD77" i="3"/>
  <c r="AF77" i="3" s="1"/>
  <c r="T77" i="3"/>
  <c r="BC76" i="3"/>
  <c r="BA76" i="3"/>
  <c r="AV76" i="3"/>
  <c r="AQ76" i="3"/>
  <c r="AN76" i="3"/>
  <c r="AL76" i="3"/>
  <c r="AG76" i="3"/>
  <c r="AH76" i="3" s="1"/>
  <c r="AD76" i="3"/>
  <c r="T76" i="3"/>
  <c r="BC75" i="3"/>
  <c r="BA75" i="3"/>
  <c r="AV75" i="3"/>
  <c r="AQ75" i="3"/>
  <c r="AN75" i="3"/>
  <c r="AL75" i="3"/>
  <c r="AH75" i="3"/>
  <c r="AG75" i="3"/>
  <c r="AF75" i="3"/>
  <c r="AD75" i="3"/>
  <c r="T75" i="3"/>
  <c r="BC74" i="3"/>
  <c r="BA74" i="3"/>
  <c r="AV74" i="3"/>
  <c r="AQ74" i="3"/>
  <c r="AN74" i="3"/>
  <c r="AL74" i="3"/>
  <c r="AG74" i="3"/>
  <c r="AH74" i="3" s="1"/>
  <c r="AE74" i="3"/>
  <c r="AD74" i="3"/>
  <c r="AR74" i="3" s="1"/>
  <c r="T74" i="3"/>
  <c r="BC73" i="3"/>
  <c r="BA73" i="3"/>
  <c r="AV73" i="3"/>
  <c r="AQ73" i="3"/>
  <c r="AN73" i="3"/>
  <c r="AL73" i="3"/>
  <c r="AG73" i="3"/>
  <c r="AH73" i="3" s="1"/>
  <c r="AD73" i="3"/>
  <c r="AF73" i="3" s="1"/>
  <c r="T73" i="3"/>
  <c r="BC72" i="3"/>
  <c r="BA72" i="3"/>
  <c r="AV72" i="3"/>
  <c r="AQ72" i="3"/>
  <c r="AN72" i="3"/>
  <c r="AL72" i="3"/>
  <c r="AG72" i="3"/>
  <c r="AH72" i="3" s="1"/>
  <c r="AD72" i="3"/>
  <c r="T72" i="3"/>
  <c r="BC71" i="3"/>
  <c r="BA71" i="3"/>
  <c r="AV71" i="3"/>
  <c r="AQ71" i="3"/>
  <c r="AN71" i="3"/>
  <c r="AL71" i="3"/>
  <c r="AG71" i="3"/>
  <c r="AH71" i="3" s="1"/>
  <c r="AD71" i="3"/>
  <c r="AF71" i="3" s="1"/>
  <c r="T71" i="3"/>
  <c r="BC70" i="3"/>
  <c r="BA70" i="3"/>
  <c r="AV70" i="3"/>
  <c r="AQ70" i="3"/>
  <c r="AN70" i="3"/>
  <c r="AL70" i="3"/>
  <c r="AG70" i="3"/>
  <c r="AH70" i="3" s="1"/>
  <c r="AD70" i="3"/>
  <c r="AR70" i="3" s="1"/>
  <c r="T70" i="3"/>
  <c r="BC69" i="3"/>
  <c r="BA69" i="3"/>
  <c r="AV69" i="3"/>
  <c r="AQ69" i="3"/>
  <c r="AN69" i="3"/>
  <c r="AL69" i="3"/>
  <c r="AG69" i="3"/>
  <c r="AH69" i="3" s="1"/>
  <c r="AD69" i="3"/>
  <c r="AF69" i="3" s="1"/>
  <c r="T69" i="3"/>
  <c r="BC68" i="3"/>
  <c r="BA68" i="3"/>
  <c r="AV68" i="3"/>
  <c r="AQ68" i="3"/>
  <c r="AN68" i="3"/>
  <c r="AL68" i="3"/>
  <c r="AG68" i="3"/>
  <c r="AH68" i="3" s="1"/>
  <c r="AD68" i="3"/>
  <c r="T68" i="3"/>
  <c r="BC67" i="3"/>
  <c r="BA67" i="3"/>
  <c r="AV67" i="3"/>
  <c r="AQ67" i="3"/>
  <c r="AN67" i="3"/>
  <c r="AL67" i="3"/>
  <c r="AH67" i="3"/>
  <c r="AG67" i="3"/>
  <c r="AF67" i="3"/>
  <c r="AD67" i="3"/>
  <c r="T67" i="3"/>
  <c r="BC66" i="3"/>
  <c r="BA66" i="3"/>
  <c r="AV66" i="3"/>
  <c r="AQ66" i="3"/>
  <c r="AN66" i="3"/>
  <c r="AL66" i="3"/>
  <c r="AG66" i="3"/>
  <c r="AH66" i="3" s="1"/>
  <c r="AE66" i="3"/>
  <c r="AD66" i="3"/>
  <c r="AR66" i="3" s="1"/>
  <c r="T66" i="3"/>
  <c r="BC65" i="3"/>
  <c r="BA65" i="3"/>
  <c r="AV65" i="3"/>
  <c r="AQ65" i="3"/>
  <c r="AN65" i="3"/>
  <c r="AL65" i="3"/>
  <c r="AG65" i="3"/>
  <c r="AH65" i="3" s="1"/>
  <c r="AD65" i="3"/>
  <c r="AF65" i="3" s="1"/>
  <c r="T65" i="3"/>
  <c r="BC64" i="3"/>
  <c r="BA64" i="3"/>
  <c r="AV64" i="3"/>
  <c r="AQ64" i="3"/>
  <c r="AN64" i="3"/>
  <c r="AL64" i="3"/>
  <c r="AG64" i="3"/>
  <c r="AH64" i="3" s="1"/>
  <c r="AD64" i="3"/>
  <c r="T64" i="3"/>
  <c r="BC63" i="3"/>
  <c r="BA63" i="3"/>
  <c r="AV63" i="3"/>
  <c r="AQ63" i="3"/>
  <c r="AN63" i="3"/>
  <c r="AL63" i="3"/>
  <c r="AG63" i="3"/>
  <c r="AH63" i="3" s="1"/>
  <c r="AD63" i="3"/>
  <c r="AF63" i="3" s="1"/>
  <c r="T63" i="3"/>
  <c r="BC62" i="3"/>
  <c r="BA62" i="3"/>
  <c r="AV62" i="3"/>
  <c r="AQ62" i="3"/>
  <c r="AN62" i="3"/>
  <c r="AL62" i="3"/>
  <c r="AG62" i="3"/>
  <c r="AH62" i="3" s="1"/>
  <c r="AD62" i="3"/>
  <c r="AR62" i="3" s="1"/>
  <c r="T62" i="3"/>
  <c r="BC61" i="3"/>
  <c r="BA61" i="3"/>
  <c r="AV61" i="3"/>
  <c r="AQ61" i="3"/>
  <c r="AN61" i="3"/>
  <c r="AL61" i="3"/>
  <c r="AG61" i="3"/>
  <c r="AH61" i="3" s="1"/>
  <c r="AD61" i="3"/>
  <c r="AF61" i="3" s="1"/>
  <c r="T61" i="3"/>
  <c r="BC60" i="3"/>
  <c r="BA60" i="3"/>
  <c r="AV60" i="3"/>
  <c r="AQ60" i="3"/>
  <c r="AN60" i="3"/>
  <c r="AL60" i="3"/>
  <c r="AG60" i="3"/>
  <c r="AH60" i="3" s="1"/>
  <c r="AD60" i="3"/>
  <c r="T60" i="3"/>
  <c r="BC59" i="3"/>
  <c r="BA59" i="3"/>
  <c r="AV59" i="3"/>
  <c r="AQ59" i="3"/>
  <c r="AN59" i="3"/>
  <c r="AL59" i="3"/>
  <c r="AH59" i="3"/>
  <c r="AG59" i="3"/>
  <c r="AF59" i="3"/>
  <c r="AD59" i="3"/>
  <c r="T59" i="3"/>
  <c r="BC58" i="3"/>
  <c r="BA58" i="3"/>
  <c r="AV58" i="3"/>
  <c r="AQ58" i="3"/>
  <c r="AN58" i="3"/>
  <c r="AL58" i="3"/>
  <c r="AH58" i="3"/>
  <c r="AD58" i="3"/>
  <c r="T58" i="3"/>
  <c r="BC57" i="3"/>
  <c r="BA57" i="3"/>
  <c r="AV57" i="3"/>
  <c r="AQ57" i="3"/>
  <c r="AN57" i="3"/>
  <c r="AL57" i="3"/>
  <c r="AI57" i="3"/>
  <c r="AJ57" i="3" s="1"/>
  <c r="AG57" i="3"/>
  <c r="AH57" i="3" s="1"/>
  <c r="AE57" i="3"/>
  <c r="AD57" i="3"/>
  <c r="AR57" i="3" s="1"/>
  <c r="T57" i="3"/>
  <c r="BC56" i="3"/>
  <c r="BA56" i="3"/>
  <c r="AV56" i="3"/>
  <c r="AQ56" i="3"/>
  <c r="AN56" i="3"/>
  <c r="AL56" i="3"/>
  <c r="AG56" i="3"/>
  <c r="AH56" i="3" s="1"/>
  <c r="AD56" i="3"/>
  <c r="T56" i="3"/>
  <c r="BC55" i="3"/>
  <c r="BA55" i="3"/>
  <c r="AV55" i="3"/>
  <c r="AQ55" i="3"/>
  <c r="AN55" i="3"/>
  <c r="AL55" i="3"/>
  <c r="AG55" i="3"/>
  <c r="AH55" i="3" s="1"/>
  <c r="AD55" i="3"/>
  <c r="T55" i="3"/>
  <c r="BC54" i="3"/>
  <c r="BA54" i="3"/>
  <c r="AV54" i="3"/>
  <c r="AQ54" i="3"/>
  <c r="AN54" i="3"/>
  <c r="AL54" i="3"/>
  <c r="AG54" i="3"/>
  <c r="AH54" i="3" s="1"/>
  <c r="AD54" i="3"/>
  <c r="T54" i="3"/>
  <c r="BC53" i="3"/>
  <c r="BA53" i="3"/>
  <c r="AV53" i="3"/>
  <c r="AQ53" i="3"/>
  <c r="AN53" i="3"/>
  <c r="AL53" i="3"/>
  <c r="AG53" i="3"/>
  <c r="AH53" i="3" s="1"/>
  <c r="AD53" i="3"/>
  <c r="AR53" i="3" s="1"/>
  <c r="T53" i="3"/>
  <c r="BC52" i="3"/>
  <c r="BA52" i="3"/>
  <c r="AV52" i="3"/>
  <c r="AQ52" i="3"/>
  <c r="AN52" i="3"/>
  <c r="AL52" i="3"/>
  <c r="AG52" i="3"/>
  <c r="AH52" i="3" s="1"/>
  <c r="AD52" i="3"/>
  <c r="T52" i="3"/>
  <c r="BC51" i="3"/>
  <c r="BA51" i="3"/>
  <c r="AV51" i="3"/>
  <c r="AQ51" i="3"/>
  <c r="AN51" i="3"/>
  <c r="AL51" i="3"/>
  <c r="AG51" i="3"/>
  <c r="AH51" i="3" s="1"/>
  <c r="AD51" i="3"/>
  <c r="T51" i="3"/>
  <c r="BC50" i="3"/>
  <c r="BA50" i="3"/>
  <c r="AV50" i="3"/>
  <c r="AQ50" i="3"/>
  <c r="AN50" i="3"/>
  <c r="AL50" i="3"/>
  <c r="AH50" i="3"/>
  <c r="AG50" i="3"/>
  <c r="AD50" i="3"/>
  <c r="T50" i="3"/>
  <c r="BC49" i="3"/>
  <c r="BA49" i="3"/>
  <c r="AV49" i="3"/>
  <c r="AQ49" i="3"/>
  <c r="AN49" i="3"/>
  <c r="AL49" i="3"/>
  <c r="AG49" i="3"/>
  <c r="AD49" i="3"/>
  <c r="BC48" i="3"/>
  <c r="BA48" i="3"/>
  <c r="AV48" i="3"/>
  <c r="AQ48" i="3"/>
  <c r="AN48" i="3"/>
  <c r="AL48" i="3"/>
  <c r="AG48" i="3"/>
  <c r="AH48" i="3" s="1"/>
  <c r="AD48" i="3"/>
  <c r="AR48" i="3" s="1"/>
  <c r="T48" i="3"/>
  <c r="BC47" i="3"/>
  <c r="BA47" i="3"/>
  <c r="AV47" i="3"/>
  <c r="AQ47" i="3"/>
  <c r="AN47" i="3"/>
  <c r="AL47" i="3"/>
  <c r="AG47" i="3"/>
  <c r="AH47" i="3" s="1"/>
  <c r="AD47" i="3"/>
  <c r="AF47" i="3" s="1"/>
  <c r="T47" i="3"/>
  <c r="BC46" i="3"/>
  <c r="BA46" i="3"/>
  <c r="AV46" i="3"/>
  <c r="AQ46" i="3"/>
  <c r="AN46" i="3"/>
  <c r="AL46" i="3"/>
  <c r="AG46" i="3"/>
  <c r="AH46" i="3" s="1"/>
  <c r="AD46" i="3"/>
  <c r="T46" i="3"/>
  <c r="BC45" i="3"/>
  <c r="BA45" i="3"/>
  <c r="AV45" i="3"/>
  <c r="AQ45" i="3"/>
  <c r="AN45" i="3"/>
  <c r="AL45" i="3"/>
  <c r="AH45" i="3"/>
  <c r="AG45" i="3"/>
  <c r="AF45" i="3"/>
  <c r="AD45" i="3"/>
  <c r="T45" i="3"/>
  <c r="BC44" i="3"/>
  <c r="BA44" i="3"/>
  <c r="AV44" i="3"/>
  <c r="AQ44" i="3"/>
  <c r="AN44" i="3"/>
  <c r="AL44" i="3"/>
  <c r="AG44" i="3"/>
  <c r="AH44" i="3" s="1"/>
  <c r="AE44" i="3"/>
  <c r="AD44" i="3"/>
  <c r="AR44" i="3" s="1"/>
  <c r="T44" i="3"/>
  <c r="BC43" i="3"/>
  <c r="BA43" i="3"/>
  <c r="AV43" i="3"/>
  <c r="AQ43" i="3"/>
  <c r="AN43" i="3"/>
  <c r="AL43" i="3"/>
  <c r="AG43" i="3"/>
  <c r="AH43" i="3" s="1"/>
  <c r="AD43" i="3"/>
  <c r="T43" i="3"/>
  <c r="BC42" i="3"/>
  <c r="BA42" i="3"/>
  <c r="AV42" i="3"/>
  <c r="AQ42" i="3"/>
  <c r="AN42" i="3"/>
  <c r="AL42" i="3"/>
  <c r="AG42" i="3"/>
  <c r="AH42" i="3" s="1"/>
  <c r="AD42" i="3"/>
  <c r="AR42" i="3" s="1"/>
  <c r="T42" i="3"/>
  <c r="BC41" i="3"/>
  <c r="BA41" i="3"/>
  <c r="AV41" i="3"/>
  <c r="AQ41" i="3"/>
  <c r="AN41" i="3"/>
  <c r="AL41" i="3"/>
  <c r="AG41" i="3"/>
  <c r="AH41" i="3" s="1"/>
  <c r="AD41" i="3"/>
  <c r="T41" i="3"/>
  <c r="BC40" i="3"/>
  <c r="BA40" i="3"/>
  <c r="AV40" i="3"/>
  <c r="AQ40" i="3"/>
  <c r="AN40" i="3"/>
  <c r="AL40" i="3"/>
  <c r="AG40" i="3"/>
  <c r="AH40" i="3" s="1"/>
  <c r="AE40" i="3"/>
  <c r="AD40" i="3"/>
  <c r="AR40" i="3" s="1"/>
  <c r="T40" i="3"/>
  <c r="BC39" i="3"/>
  <c r="BA39" i="3"/>
  <c r="AV39" i="3"/>
  <c r="AQ39" i="3"/>
  <c r="AN39" i="3"/>
  <c r="AL39" i="3"/>
  <c r="AG39" i="3"/>
  <c r="AH39" i="3" s="1"/>
  <c r="AD39" i="3"/>
  <c r="T39" i="3"/>
  <c r="BC38" i="3"/>
  <c r="BA38" i="3"/>
  <c r="AV38" i="3"/>
  <c r="AQ38" i="3"/>
  <c r="AN38" i="3"/>
  <c r="AL38" i="3"/>
  <c r="AG38" i="3"/>
  <c r="AH38" i="3" s="1"/>
  <c r="AD38" i="3"/>
  <c r="AR38" i="3" s="1"/>
  <c r="T38" i="3"/>
  <c r="BC37" i="3"/>
  <c r="BA37" i="3"/>
  <c r="AV37" i="3"/>
  <c r="AQ37" i="3"/>
  <c r="AN37" i="3"/>
  <c r="AL37" i="3"/>
  <c r="AG37" i="3"/>
  <c r="AH37" i="3" s="1"/>
  <c r="AD37" i="3"/>
  <c r="T37" i="3"/>
  <c r="BC36" i="3"/>
  <c r="BA36" i="3"/>
  <c r="AV36" i="3"/>
  <c r="AQ36" i="3"/>
  <c r="AN36" i="3"/>
  <c r="AL36" i="3"/>
  <c r="AG36" i="3"/>
  <c r="AH36" i="3" s="1"/>
  <c r="AE36" i="3"/>
  <c r="AD36" i="3"/>
  <c r="AR36" i="3" s="1"/>
  <c r="T36" i="3"/>
  <c r="BC35" i="3"/>
  <c r="BA35" i="3"/>
  <c r="AV35" i="3"/>
  <c r="AQ35" i="3"/>
  <c r="AN35" i="3"/>
  <c r="AL35" i="3"/>
  <c r="AG35" i="3"/>
  <c r="AH35" i="3" s="1"/>
  <c r="AD35" i="3"/>
  <c r="AI35" i="3" s="1"/>
  <c r="AJ35" i="3" s="1"/>
  <c r="T35" i="3"/>
  <c r="BC34" i="3"/>
  <c r="BA34" i="3"/>
  <c r="AV34" i="3"/>
  <c r="AQ34" i="3"/>
  <c r="AN34" i="3"/>
  <c r="AL34" i="3"/>
  <c r="AG34" i="3"/>
  <c r="AH34" i="3" s="1"/>
  <c r="AD34" i="3"/>
  <c r="AR34" i="3" s="1"/>
  <c r="T34" i="3"/>
  <c r="BC33" i="3"/>
  <c r="BA33" i="3"/>
  <c r="AV33" i="3"/>
  <c r="AQ33" i="3"/>
  <c r="AN33" i="3"/>
  <c r="AL33" i="3"/>
  <c r="AG33" i="3"/>
  <c r="AH33" i="3" s="1"/>
  <c r="AD33" i="3"/>
  <c r="T33" i="3"/>
  <c r="BC32" i="3"/>
  <c r="BA32" i="3"/>
  <c r="AV32" i="3"/>
  <c r="AQ32" i="3"/>
  <c r="AN32" i="3"/>
  <c r="AL32" i="3"/>
  <c r="AH32" i="3"/>
  <c r="AD32" i="3"/>
  <c r="AR32" i="3" s="1"/>
  <c r="T32" i="3"/>
  <c r="BC31" i="3"/>
  <c r="BA31" i="3"/>
  <c r="AV31" i="3"/>
  <c r="AQ31" i="3"/>
  <c r="AN31" i="3"/>
  <c r="AL31" i="3"/>
  <c r="AG31" i="3"/>
  <c r="AH31" i="3" s="1"/>
  <c r="AD31" i="3"/>
  <c r="AR31" i="3" s="1"/>
  <c r="T31" i="3"/>
  <c r="BC30" i="3"/>
  <c r="BA30" i="3"/>
  <c r="AV30" i="3"/>
  <c r="AQ30" i="3"/>
  <c r="AN30" i="3"/>
  <c r="AL30" i="3"/>
  <c r="AG30" i="3"/>
  <c r="AH30" i="3" s="1"/>
  <c r="AD30" i="3"/>
  <c r="T30" i="3"/>
  <c r="BC29" i="3"/>
  <c r="BA29" i="3"/>
  <c r="AV29" i="3"/>
  <c r="AQ29" i="3"/>
  <c r="AN29" i="3"/>
  <c r="AL29" i="3"/>
  <c r="AG29" i="3"/>
  <c r="AH29" i="3" s="1"/>
  <c r="AE29" i="3"/>
  <c r="AD29" i="3"/>
  <c r="AR29" i="3" s="1"/>
  <c r="T29" i="3"/>
  <c r="BC28" i="3"/>
  <c r="BA28" i="3"/>
  <c r="AV28" i="3"/>
  <c r="AQ28" i="3"/>
  <c r="AN28" i="3"/>
  <c r="AL28" i="3"/>
  <c r="AG28" i="3"/>
  <c r="AH28" i="3" s="1"/>
  <c r="AD28" i="3"/>
  <c r="T28" i="3"/>
  <c r="BC27" i="3"/>
  <c r="BA27" i="3"/>
  <c r="AV27" i="3"/>
  <c r="AQ27" i="3"/>
  <c r="AN27" i="3"/>
  <c r="AL27" i="3"/>
  <c r="AG27" i="3"/>
  <c r="AH27" i="3" s="1"/>
  <c r="AD27" i="3"/>
  <c r="AR27" i="3" s="1"/>
  <c r="T27" i="3"/>
  <c r="BC26" i="3"/>
  <c r="BA26" i="3"/>
  <c r="AV26" i="3"/>
  <c r="AQ26" i="3"/>
  <c r="AN26" i="3"/>
  <c r="AL26" i="3"/>
  <c r="AG26" i="3"/>
  <c r="AH26" i="3" s="1"/>
  <c r="AD26" i="3"/>
  <c r="T26" i="3"/>
  <c r="BC25" i="3"/>
  <c r="BA25" i="3"/>
  <c r="AV25" i="3"/>
  <c r="AQ25" i="3"/>
  <c r="AN25" i="3"/>
  <c r="AL25" i="3"/>
  <c r="AG25" i="3"/>
  <c r="AH25" i="3" s="1"/>
  <c r="AE25" i="3"/>
  <c r="AD25" i="3"/>
  <c r="AR25" i="3" s="1"/>
  <c r="T25" i="3"/>
  <c r="BC24" i="3"/>
  <c r="BA24" i="3"/>
  <c r="AV24" i="3"/>
  <c r="AQ24" i="3"/>
  <c r="AN24" i="3"/>
  <c r="AL24" i="3"/>
  <c r="AG24" i="3"/>
  <c r="AD24" i="3"/>
  <c r="AI24" i="3" s="1"/>
  <c r="AJ24" i="3" s="1"/>
  <c r="BC23" i="3"/>
  <c r="BA23" i="3"/>
  <c r="AV23" i="3"/>
  <c r="AQ23" i="3"/>
  <c r="AN23" i="3"/>
  <c r="AL23" i="3"/>
  <c r="AG23" i="3"/>
  <c r="AH23" i="3" s="1"/>
  <c r="AD23" i="3"/>
  <c r="T23" i="3"/>
  <c r="BC22" i="3"/>
  <c r="BA22" i="3"/>
  <c r="AV22" i="3"/>
  <c r="AQ22" i="3"/>
  <c r="AN22" i="3"/>
  <c r="AL22" i="3"/>
  <c r="AG22" i="3"/>
  <c r="AH22" i="3" s="1"/>
  <c r="AD22" i="3"/>
  <c r="AR22" i="3" s="1"/>
  <c r="T22" i="3"/>
  <c r="BC21" i="3"/>
  <c r="BA21" i="3"/>
  <c r="AV21" i="3"/>
  <c r="AQ21" i="3"/>
  <c r="AN21" i="3"/>
  <c r="AL21" i="3"/>
  <c r="AG21" i="3"/>
  <c r="AH21" i="3" s="1"/>
  <c r="AD21" i="3"/>
  <c r="T21" i="3"/>
  <c r="BC20" i="3"/>
  <c r="BA20" i="3"/>
  <c r="AV20" i="3"/>
  <c r="AQ20" i="3"/>
  <c r="AN20" i="3"/>
  <c r="AL20" i="3"/>
  <c r="AG20" i="3"/>
  <c r="AH20" i="3" s="1"/>
  <c r="AE20" i="3"/>
  <c r="AD20" i="3"/>
  <c r="AR20" i="3" s="1"/>
  <c r="T20" i="3"/>
  <c r="BC19" i="3"/>
  <c r="BA19" i="3"/>
  <c r="AV19" i="3"/>
  <c r="AQ19" i="3"/>
  <c r="AN19" i="3"/>
  <c r="AL19" i="3"/>
  <c r="AG19" i="3"/>
  <c r="AH19" i="3" s="1"/>
  <c r="AD19" i="3"/>
  <c r="T19" i="3"/>
  <c r="BC18" i="3"/>
  <c r="BA18" i="3"/>
  <c r="AV18" i="3"/>
  <c r="AQ18" i="3"/>
  <c r="AN18" i="3"/>
  <c r="AL18" i="3"/>
  <c r="AG18" i="3"/>
  <c r="AH18" i="3" s="1"/>
  <c r="AD18" i="3"/>
  <c r="AR18" i="3" s="1"/>
  <c r="T18" i="3"/>
  <c r="BC17" i="3"/>
  <c r="BA17" i="3"/>
  <c r="AV17" i="3"/>
  <c r="AQ17" i="3"/>
  <c r="AN17" i="3"/>
  <c r="AL17" i="3"/>
  <c r="AG17" i="3"/>
  <c r="AH17" i="3" s="1"/>
  <c r="AD17" i="3"/>
  <c r="T17" i="3"/>
  <c r="BC16" i="3"/>
  <c r="BA16" i="3"/>
  <c r="AV16" i="3"/>
  <c r="AQ16" i="3"/>
  <c r="AN16" i="3"/>
  <c r="AL16" i="3"/>
  <c r="AG16" i="3"/>
  <c r="AH16" i="3" s="1"/>
  <c r="AE16" i="3"/>
  <c r="AD16" i="3"/>
  <c r="AR16" i="3" s="1"/>
  <c r="T16" i="3"/>
  <c r="BC15" i="3"/>
  <c r="BA15" i="3"/>
  <c r="AV15" i="3"/>
  <c r="AQ15" i="3"/>
  <c r="AN15" i="3"/>
  <c r="AL15" i="3"/>
  <c r="AG15" i="3"/>
  <c r="AH15" i="3" s="1"/>
  <c r="AD15" i="3"/>
  <c r="T15" i="3"/>
  <c r="BC14" i="3"/>
  <c r="BA14" i="3"/>
  <c r="AV14" i="3"/>
  <c r="AQ14" i="3"/>
  <c r="AN14" i="3"/>
  <c r="AL14" i="3"/>
  <c r="AG14" i="3"/>
  <c r="AH14" i="3" s="1"/>
  <c r="AD14" i="3"/>
  <c r="AR14" i="3" s="1"/>
  <c r="T14" i="3"/>
  <c r="BC13" i="3"/>
  <c r="BA13" i="3"/>
  <c r="AV13" i="3"/>
  <c r="AQ13" i="3"/>
  <c r="AN13" i="3"/>
  <c r="AL13" i="3"/>
  <c r="AG13" i="3"/>
  <c r="AH13" i="3" s="1"/>
  <c r="AD13" i="3"/>
  <c r="T13" i="3"/>
  <c r="BC12" i="3"/>
  <c r="BA12" i="3"/>
  <c r="AV12" i="3"/>
  <c r="AQ12" i="3"/>
  <c r="AN12" i="3"/>
  <c r="AL12" i="3"/>
  <c r="AG12" i="3"/>
  <c r="AH12" i="3" s="1"/>
  <c r="AE12" i="3"/>
  <c r="AD12" i="3"/>
  <c r="AR12" i="3" s="1"/>
  <c r="T12" i="3"/>
  <c r="BC11" i="3"/>
  <c r="BA11" i="3"/>
  <c r="AV11" i="3"/>
  <c r="AQ11" i="3"/>
  <c r="AN11" i="3"/>
  <c r="AL11" i="3"/>
  <c r="AG11" i="3"/>
  <c r="AH11" i="3" s="1"/>
  <c r="AD11" i="3"/>
  <c r="T11" i="3"/>
  <c r="BC10" i="3"/>
  <c r="BA10" i="3"/>
  <c r="AV10" i="3"/>
  <c r="AQ10" i="3"/>
  <c r="AN10" i="3"/>
  <c r="AL10" i="3"/>
  <c r="AG10" i="3"/>
  <c r="AH10" i="3" s="1"/>
  <c r="AD10" i="3"/>
  <c r="AR10" i="3" s="1"/>
  <c r="T10" i="3"/>
  <c r="BC9" i="3"/>
  <c r="BA9" i="3"/>
  <c r="AV9" i="3"/>
  <c r="AQ9" i="3"/>
  <c r="AN9" i="3"/>
  <c r="AL9" i="3"/>
  <c r="AG9" i="3"/>
  <c r="AH9" i="3" s="1"/>
  <c r="AD9" i="3"/>
  <c r="T9" i="3"/>
  <c r="BC8" i="3"/>
  <c r="BA8" i="3"/>
  <c r="AV8" i="3"/>
  <c r="AQ8" i="3"/>
  <c r="AN8" i="3"/>
  <c r="AL8" i="3"/>
  <c r="AG8" i="3"/>
  <c r="AH8" i="3" s="1"/>
  <c r="AE8" i="3"/>
  <c r="AD8" i="3"/>
  <c r="AR8" i="3" s="1"/>
  <c r="T8" i="3"/>
  <c r="BC7" i="3"/>
  <c r="BA7" i="3"/>
  <c r="AV7" i="3"/>
  <c r="AQ7" i="3"/>
  <c r="AN7" i="3"/>
  <c r="AL7" i="3"/>
  <c r="AG7" i="3"/>
  <c r="AH7" i="3" s="1"/>
  <c r="AD7" i="3"/>
  <c r="T7" i="3"/>
  <c r="BC6" i="3"/>
  <c r="BA6" i="3"/>
  <c r="AV6" i="3"/>
  <c r="AQ6" i="3"/>
  <c r="AN6" i="3"/>
  <c r="AL6" i="3"/>
  <c r="AG6" i="3"/>
  <c r="AH6" i="3" s="1"/>
  <c r="AD6" i="3"/>
  <c r="AR6" i="3" s="1"/>
  <c r="T6" i="3"/>
  <c r="BC5" i="3"/>
  <c r="BA5" i="3"/>
  <c r="AV5" i="3"/>
  <c r="AQ5" i="3"/>
  <c r="AN5" i="3"/>
  <c r="AL5" i="3"/>
  <c r="AG5" i="3"/>
  <c r="AH5" i="3" s="1"/>
  <c r="AD5" i="3"/>
  <c r="T5" i="3"/>
  <c r="BC4" i="3"/>
  <c r="BA4" i="3"/>
  <c r="AV4" i="3"/>
  <c r="AQ4" i="3"/>
  <c r="AN4" i="3"/>
  <c r="AL4" i="3"/>
  <c r="AH4" i="3"/>
  <c r="AD4" i="3"/>
  <c r="AR4" i="3" s="1"/>
  <c r="T4" i="3"/>
  <c r="BC3" i="3"/>
  <c r="BA3" i="3"/>
  <c r="AV3" i="3"/>
  <c r="AQ3" i="3"/>
  <c r="AN3" i="3"/>
  <c r="AL3" i="3"/>
  <c r="AG3" i="3"/>
  <c r="AH3" i="3" s="1"/>
  <c r="AD3" i="3"/>
  <c r="AR3" i="3" s="1"/>
  <c r="T3" i="3"/>
  <c r="BF1" i="3"/>
  <c r="BD1" i="3"/>
  <c r="BB1" i="3"/>
  <c r="AZ1" i="3"/>
  <c r="AY1" i="3"/>
  <c r="AX1" i="3"/>
  <c r="AW1" i="3"/>
  <c r="AU1" i="3"/>
  <c r="AT1" i="3"/>
  <c r="AS1" i="3"/>
  <c r="AP1" i="3"/>
  <c r="AO1" i="3"/>
  <c r="AM1" i="3"/>
  <c r="AK1" i="3"/>
  <c r="AC1" i="3"/>
  <c r="AB1" i="3"/>
  <c r="AA1" i="3"/>
  <c r="Z1" i="3"/>
  <c r="Y1" i="3"/>
  <c r="X1" i="3"/>
  <c r="W1" i="3"/>
  <c r="V1" i="3"/>
  <c r="U1" i="3"/>
  <c r="S1" i="3"/>
  <c r="P1" i="3"/>
  <c r="O1" i="3"/>
  <c r="N1" i="3"/>
  <c r="M1" i="3"/>
  <c r="J1" i="3"/>
  <c r="T1" i="3" l="1"/>
  <c r="AL1" i="3"/>
  <c r="AV1" i="3"/>
  <c r="AN1" i="3"/>
  <c r="AE6" i="3"/>
  <c r="AE10" i="3"/>
  <c r="AE14" i="3"/>
  <c r="AE18" i="3"/>
  <c r="AE22" i="3"/>
  <c r="AE27" i="3"/>
  <c r="AE31" i="3"/>
  <c r="AI33" i="3"/>
  <c r="AJ33" i="3" s="1"/>
  <c r="AE38" i="3"/>
  <c r="AE42" i="3"/>
  <c r="AE48" i="3"/>
  <c r="AE53" i="3"/>
  <c r="AI53" i="3"/>
  <c r="AJ53" i="3" s="1"/>
  <c r="AE62" i="3"/>
  <c r="AE70" i="3"/>
  <c r="AE78" i="3"/>
  <c r="AE96" i="3"/>
  <c r="AE105" i="3"/>
  <c r="AI105" i="3"/>
  <c r="AJ105" i="3" s="1"/>
  <c r="AE118" i="3"/>
  <c r="AF119" i="3"/>
  <c r="AF134" i="3"/>
  <c r="AR134" i="3"/>
  <c r="AE142" i="3"/>
  <c r="AE148" i="3"/>
  <c r="AI148" i="3"/>
  <c r="AJ148" i="3" s="1"/>
  <c r="AE153" i="3"/>
  <c r="AE164" i="3"/>
  <c r="AI164" i="3"/>
  <c r="AJ164" i="3" s="1"/>
  <c r="AE172" i="3"/>
  <c r="AI172" i="3"/>
  <c r="AJ172" i="3" s="1"/>
  <c r="AE184" i="3"/>
  <c r="AE192" i="3"/>
  <c r="AE201" i="3"/>
  <c r="AI201" i="3"/>
  <c r="AJ201" i="3" s="1"/>
  <c r="AE213" i="3"/>
  <c r="AI213" i="3"/>
  <c r="AJ213" i="3" s="1"/>
  <c r="AF215" i="3"/>
  <c r="AE227" i="3"/>
  <c r="AI227" i="3"/>
  <c r="AJ227" i="3" s="1"/>
  <c r="BC1" i="3"/>
  <c r="AR46" i="3"/>
  <c r="AE46" i="3"/>
  <c r="AR51" i="3"/>
  <c r="AI51" i="3"/>
  <c r="AJ51" i="3" s="1"/>
  <c r="AE51" i="3"/>
  <c r="AR60" i="3"/>
  <c r="AE60" i="3"/>
  <c r="AR68" i="3"/>
  <c r="AE68" i="3"/>
  <c r="AR76" i="3"/>
  <c r="AE76" i="3"/>
  <c r="AR83" i="3"/>
  <c r="AE83" i="3"/>
  <c r="AD1" i="3"/>
  <c r="AF1" i="3" s="1"/>
  <c r="AQ1" i="3"/>
  <c r="BA1" i="3"/>
  <c r="AE3" i="3"/>
  <c r="AI5" i="3"/>
  <c r="AJ5" i="3" s="1"/>
  <c r="AI7" i="3"/>
  <c r="AJ7" i="3" s="1"/>
  <c r="AI9" i="3"/>
  <c r="AJ9" i="3" s="1"/>
  <c r="AI11" i="3"/>
  <c r="AJ11" i="3" s="1"/>
  <c r="AI13" i="3"/>
  <c r="AJ13" i="3" s="1"/>
  <c r="AI15" i="3"/>
  <c r="AJ15" i="3" s="1"/>
  <c r="AI17" i="3"/>
  <c r="AJ17" i="3" s="1"/>
  <c r="AI19" i="3"/>
  <c r="AJ19" i="3" s="1"/>
  <c r="AI21" i="3"/>
  <c r="AJ21" i="3" s="1"/>
  <c r="AI23" i="3"/>
  <c r="AJ23" i="3" s="1"/>
  <c r="AI26" i="3"/>
  <c r="AJ26" i="3" s="1"/>
  <c r="AI28" i="3"/>
  <c r="AJ28" i="3" s="1"/>
  <c r="AI30" i="3"/>
  <c r="AJ30" i="3" s="1"/>
  <c r="AE34" i="3"/>
  <c r="AR49" i="3"/>
  <c r="AF49" i="3"/>
  <c r="AR55" i="3"/>
  <c r="AI55" i="3"/>
  <c r="AJ55" i="3" s="1"/>
  <c r="AE55" i="3"/>
  <c r="AR64" i="3"/>
  <c r="AE64" i="3"/>
  <c r="AR72" i="3"/>
  <c r="AE72" i="3"/>
  <c r="AI80" i="3"/>
  <c r="AJ80" i="3" s="1"/>
  <c r="AE80" i="3"/>
  <c r="AI84" i="3"/>
  <c r="AJ84" i="3" s="1"/>
  <c r="AF84" i="3"/>
  <c r="AI37" i="3"/>
  <c r="AJ37" i="3" s="1"/>
  <c r="AI39" i="3"/>
  <c r="AJ39" i="3" s="1"/>
  <c r="AI41" i="3"/>
  <c r="AJ41" i="3" s="1"/>
  <c r="AI43" i="3"/>
  <c r="AJ43" i="3" s="1"/>
  <c r="AE89" i="3"/>
  <c r="AI89" i="3"/>
  <c r="AJ89" i="3" s="1"/>
  <c r="AE94" i="3"/>
  <c r="AE98" i="3"/>
  <c r="AF99" i="3"/>
  <c r="AF101" i="3"/>
  <c r="AF103" i="3"/>
  <c r="AE107" i="3"/>
  <c r="AI107" i="3"/>
  <c r="AJ107" i="3" s="1"/>
  <c r="AE111" i="3"/>
  <c r="AI111" i="3"/>
  <c r="AJ111" i="3" s="1"/>
  <c r="AE116" i="3"/>
  <c r="AE125" i="3"/>
  <c r="AI125" i="3"/>
  <c r="AJ125" i="3" s="1"/>
  <c r="AF126" i="3"/>
  <c r="AI126" i="3"/>
  <c r="AJ126" i="3" s="1"/>
  <c r="AF127" i="3"/>
  <c r="AI127" i="3"/>
  <c r="AJ127" i="3" s="1"/>
  <c r="AF128" i="3"/>
  <c r="AI128" i="3"/>
  <c r="AJ128" i="3" s="1"/>
  <c r="AF129" i="3"/>
  <c r="AE133" i="3"/>
  <c r="AR150" i="3"/>
  <c r="AI150" i="3"/>
  <c r="AJ150" i="3" s="1"/>
  <c r="AE150" i="3"/>
  <c r="AR155" i="3"/>
  <c r="AE155" i="3"/>
  <c r="AR168" i="3"/>
  <c r="AI168" i="3"/>
  <c r="AJ168" i="3" s="1"/>
  <c r="AE168" i="3"/>
  <c r="AR170" i="3"/>
  <c r="AI170" i="3"/>
  <c r="AJ170" i="3" s="1"/>
  <c r="AE170" i="3"/>
  <c r="AR186" i="3"/>
  <c r="AE186" i="3"/>
  <c r="AR193" i="3"/>
  <c r="AI193" i="3"/>
  <c r="AJ193" i="3" s="1"/>
  <c r="AF193" i="3"/>
  <c r="AR194" i="3"/>
  <c r="AI194" i="3"/>
  <c r="AJ194" i="3" s="1"/>
  <c r="AF194" i="3"/>
  <c r="AR196" i="3"/>
  <c r="AE196" i="3"/>
  <c r="AR205" i="3"/>
  <c r="AI205" i="3"/>
  <c r="AJ205" i="3" s="1"/>
  <c r="AE205" i="3"/>
  <c r="AI207" i="3"/>
  <c r="AJ207" i="3" s="1"/>
  <c r="AR207" i="3"/>
  <c r="AE207" i="3"/>
  <c r="AI217" i="3"/>
  <c r="AJ217" i="3" s="1"/>
  <c r="AR217" i="3"/>
  <c r="AE217" i="3"/>
  <c r="AI219" i="3"/>
  <c r="AJ219" i="3" s="1"/>
  <c r="AR219" i="3"/>
  <c r="AE219" i="3"/>
  <c r="AI221" i="3"/>
  <c r="AJ221" i="3" s="1"/>
  <c r="AR221" i="3"/>
  <c r="AE221" i="3"/>
  <c r="AI138" i="3"/>
  <c r="AJ138" i="3" s="1"/>
  <c r="AR138" i="3"/>
  <c r="AR139" i="3"/>
  <c r="AI139" i="3"/>
  <c r="AJ139" i="3" s="1"/>
  <c r="AE139" i="3"/>
  <c r="AR144" i="3"/>
  <c r="AI144" i="3"/>
  <c r="AJ144" i="3" s="1"/>
  <c r="AE144" i="3"/>
  <c r="AR160" i="3"/>
  <c r="AI160" i="3"/>
  <c r="AJ160" i="3" s="1"/>
  <c r="AE160" i="3"/>
  <c r="AR162" i="3"/>
  <c r="AI162" i="3"/>
  <c r="AJ162" i="3" s="1"/>
  <c r="AE162" i="3"/>
  <c r="AR182" i="3"/>
  <c r="AE182" i="3"/>
  <c r="AR190" i="3"/>
  <c r="AE190" i="3"/>
  <c r="AR199" i="3"/>
  <c r="AI199" i="3"/>
  <c r="AJ199" i="3" s="1"/>
  <c r="AE199" i="3"/>
  <c r="AR208" i="3"/>
  <c r="AI208" i="3"/>
  <c r="AJ208" i="3" s="1"/>
  <c r="AE208" i="3"/>
  <c r="AI218" i="3"/>
  <c r="AJ218" i="3" s="1"/>
  <c r="AR218" i="3"/>
  <c r="AE218" i="3"/>
  <c r="AI220" i="3"/>
  <c r="AJ220" i="3" s="1"/>
  <c r="AR220" i="3"/>
  <c r="AE220" i="3"/>
  <c r="AR222" i="3"/>
  <c r="AI222" i="3"/>
  <c r="AJ222" i="3" s="1"/>
  <c r="AE222" i="3"/>
  <c r="AR225" i="3"/>
  <c r="AI225" i="3"/>
  <c r="AJ225" i="3" s="1"/>
  <c r="AE225" i="3"/>
  <c r="AR1" i="3"/>
  <c r="AI3" i="3"/>
  <c r="AJ3" i="3" s="1"/>
  <c r="AF4" i="3"/>
  <c r="AI4" i="3"/>
  <c r="AJ4" i="3" s="1"/>
  <c r="AF5" i="3"/>
  <c r="AR5" i="3"/>
  <c r="AI6" i="3"/>
  <c r="AJ6" i="3" s="1"/>
  <c r="AF7" i="3"/>
  <c r="AR7" i="3"/>
  <c r="AI8" i="3"/>
  <c r="AJ8" i="3" s="1"/>
  <c r="AF9" i="3"/>
  <c r="AR9" i="3"/>
  <c r="AI10" i="3"/>
  <c r="AJ10" i="3" s="1"/>
  <c r="AF11" i="3"/>
  <c r="AR11" i="3"/>
  <c r="AI12" i="3"/>
  <c r="AJ12" i="3" s="1"/>
  <c r="AF13" i="3"/>
  <c r="AR13" i="3"/>
  <c r="AI14" i="3"/>
  <c r="AJ14" i="3" s="1"/>
  <c r="AF15" i="3"/>
  <c r="AR15" i="3"/>
  <c r="AI16" i="3"/>
  <c r="AJ16" i="3" s="1"/>
  <c r="AF17" i="3"/>
  <c r="AR17" i="3"/>
  <c r="AI18" i="3"/>
  <c r="AJ18" i="3" s="1"/>
  <c r="AF19" i="3"/>
  <c r="AR19" i="3"/>
  <c r="AI20" i="3"/>
  <c r="AJ20" i="3" s="1"/>
  <c r="AF21" i="3"/>
  <c r="AR21" i="3"/>
  <c r="AI22" i="3"/>
  <c r="AJ22" i="3" s="1"/>
  <c r="AF23" i="3"/>
  <c r="AR23" i="3"/>
  <c r="AR24" i="3"/>
  <c r="AI25" i="3"/>
  <c r="AJ25" i="3" s="1"/>
  <c r="AF26" i="3"/>
  <c r="AR26" i="3"/>
  <c r="AI27" i="3"/>
  <c r="AJ27" i="3" s="1"/>
  <c r="AF28" i="3"/>
  <c r="AR28" i="3"/>
  <c r="AI29" i="3"/>
  <c r="AJ29" i="3" s="1"/>
  <c r="AF30" i="3"/>
  <c r="AR30" i="3"/>
  <c r="AI31" i="3"/>
  <c r="AJ31" i="3" s="1"/>
  <c r="AF32" i="3"/>
  <c r="AI32" i="3"/>
  <c r="AJ32" i="3" s="1"/>
  <c r="AF33" i="3"/>
  <c r="AR33" i="3"/>
  <c r="AI34" i="3"/>
  <c r="AJ34" i="3" s="1"/>
  <c r="AF35" i="3"/>
  <c r="AR35" i="3"/>
  <c r="AI36" i="3"/>
  <c r="AJ36" i="3" s="1"/>
  <c r="AF37" i="3"/>
  <c r="AR37" i="3"/>
  <c r="AI38" i="3"/>
  <c r="AJ38" i="3" s="1"/>
  <c r="AF39" i="3"/>
  <c r="AR39" i="3"/>
  <c r="AI40" i="3"/>
  <c r="AJ40" i="3" s="1"/>
  <c r="AF41" i="3"/>
  <c r="AR41" i="3"/>
  <c r="AI42" i="3"/>
  <c r="AJ42" i="3" s="1"/>
  <c r="AF43" i="3"/>
  <c r="AR43" i="3"/>
  <c r="AI44" i="3"/>
  <c r="AJ44" i="3" s="1"/>
  <c r="AI50" i="3"/>
  <c r="AJ50" i="3" s="1"/>
  <c r="AE50" i="3"/>
  <c r="AR50" i="3"/>
  <c r="AI52" i="3"/>
  <c r="AJ52" i="3" s="1"/>
  <c r="AE52" i="3"/>
  <c r="AR52" i="3"/>
  <c r="AI54" i="3"/>
  <c r="AJ54" i="3" s="1"/>
  <c r="AE54" i="3"/>
  <c r="AR54" i="3"/>
  <c r="AI56" i="3"/>
  <c r="AJ56" i="3" s="1"/>
  <c r="AE56" i="3"/>
  <c r="AR56" i="3"/>
  <c r="AR58" i="3"/>
  <c r="AE58" i="3"/>
  <c r="AI85" i="3"/>
  <c r="AJ85" i="3" s="1"/>
  <c r="AE85" i="3"/>
  <c r="AR85" i="3"/>
  <c r="AI88" i="3"/>
  <c r="AJ88" i="3" s="1"/>
  <c r="AE88" i="3"/>
  <c r="AR88" i="3"/>
  <c r="AI90" i="3"/>
  <c r="AJ90" i="3" s="1"/>
  <c r="AE90" i="3"/>
  <c r="AR90" i="3"/>
  <c r="AR92" i="3"/>
  <c r="AE92" i="3"/>
  <c r="AR100" i="3"/>
  <c r="AE100" i="3"/>
  <c r="AR102" i="3"/>
  <c r="AE102" i="3"/>
  <c r="AI104" i="3"/>
  <c r="AJ104" i="3" s="1"/>
  <c r="AE104" i="3"/>
  <c r="AR104" i="3"/>
  <c r="AI106" i="3"/>
  <c r="AJ106" i="3" s="1"/>
  <c r="AE106" i="3"/>
  <c r="AR106" i="3"/>
  <c r="AI108" i="3"/>
  <c r="AJ108" i="3" s="1"/>
  <c r="AE108" i="3"/>
  <c r="AR108" i="3"/>
  <c r="AI110" i="3"/>
  <c r="AJ110" i="3" s="1"/>
  <c r="AE110" i="3"/>
  <c r="AR110" i="3"/>
  <c r="AR112" i="3"/>
  <c r="AE112" i="3"/>
  <c r="AI120" i="3"/>
  <c r="AJ120" i="3" s="1"/>
  <c r="AE120" i="3"/>
  <c r="AR120" i="3"/>
  <c r="AI121" i="3"/>
  <c r="AJ121" i="3" s="1"/>
  <c r="AF121" i="3"/>
  <c r="AR121" i="3"/>
  <c r="AI122" i="3"/>
  <c r="AJ122" i="3" s="1"/>
  <c r="AF122" i="3"/>
  <c r="AR122" i="3"/>
  <c r="AI123" i="3"/>
  <c r="AJ123" i="3" s="1"/>
  <c r="AF123" i="3"/>
  <c r="AR123" i="3"/>
  <c r="AI124" i="3"/>
  <c r="AJ124" i="3" s="1"/>
  <c r="AF124" i="3"/>
  <c r="AR124" i="3"/>
  <c r="AR135" i="3"/>
  <c r="AF135" i="3"/>
  <c r="AI135" i="3"/>
  <c r="AJ135" i="3" s="1"/>
  <c r="AI136" i="3"/>
  <c r="AJ136" i="3" s="1"/>
  <c r="AE136" i="3"/>
  <c r="AR136" i="3"/>
  <c r="AR140" i="3"/>
  <c r="AE140" i="3"/>
  <c r="AI145" i="3"/>
  <c r="AJ145" i="3" s="1"/>
  <c r="AE145" i="3"/>
  <c r="AF145" i="3"/>
  <c r="AI149" i="3"/>
  <c r="AJ149" i="3" s="1"/>
  <c r="AE149" i="3"/>
  <c r="AF149" i="3"/>
  <c r="AH155" i="3"/>
  <c r="AI155" i="3"/>
  <c r="AJ155" i="3" s="1"/>
  <c r="AI159" i="3"/>
  <c r="AJ159" i="3" s="1"/>
  <c r="AE159" i="3"/>
  <c r="AF159" i="3"/>
  <c r="AI163" i="3"/>
  <c r="AJ163" i="3" s="1"/>
  <c r="AE163" i="3"/>
  <c r="AF163" i="3"/>
  <c r="AI167" i="3"/>
  <c r="AJ167" i="3" s="1"/>
  <c r="AE167" i="3"/>
  <c r="AF167" i="3"/>
  <c r="AI171" i="3"/>
  <c r="AJ171" i="3" s="1"/>
  <c r="AE171" i="3"/>
  <c r="AF171" i="3"/>
  <c r="AI174" i="3"/>
  <c r="AJ174" i="3" s="1"/>
  <c r="AF174" i="3"/>
  <c r="AR174" i="3"/>
  <c r="AI175" i="3"/>
  <c r="AJ175" i="3" s="1"/>
  <c r="AF175" i="3"/>
  <c r="AR175" i="3"/>
  <c r="AH182" i="3"/>
  <c r="AI182" i="3"/>
  <c r="AJ182" i="3" s="1"/>
  <c r="AH186" i="3"/>
  <c r="AI186" i="3"/>
  <c r="AJ186" i="3" s="1"/>
  <c r="AH190" i="3"/>
  <c r="AI190" i="3"/>
  <c r="AJ190" i="3" s="1"/>
  <c r="AH196" i="3"/>
  <c r="AI196" i="3"/>
  <c r="AJ196" i="3" s="1"/>
  <c r="AI200" i="3"/>
  <c r="AJ200" i="3" s="1"/>
  <c r="AE200" i="3"/>
  <c r="AF200" i="3"/>
  <c r="AR200" i="3"/>
  <c r="AI204" i="3"/>
  <c r="AJ204" i="3" s="1"/>
  <c r="AE204" i="3"/>
  <c r="AF204" i="3"/>
  <c r="AR204" i="3"/>
  <c r="AI209" i="3"/>
  <c r="AJ209" i="3" s="1"/>
  <c r="AE209" i="3"/>
  <c r="AF209" i="3"/>
  <c r="AR209" i="3"/>
  <c r="AR214" i="3"/>
  <c r="AE214" i="3"/>
  <c r="AI214" i="3"/>
  <c r="AJ214" i="3" s="1"/>
  <c r="AF214" i="3"/>
  <c r="AI216" i="3"/>
  <c r="AJ216" i="3" s="1"/>
  <c r="AE216" i="3"/>
  <c r="AF216" i="3"/>
  <c r="AR216" i="3"/>
  <c r="AI224" i="3"/>
  <c r="AJ224" i="3" s="1"/>
  <c r="AF224" i="3"/>
  <c r="AR224" i="3"/>
  <c r="AI226" i="3"/>
  <c r="AJ226" i="3" s="1"/>
  <c r="AE226" i="3"/>
  <c r="AF226" i="3"/>
  <c r="AR226" i="3"/>
  <c r="AG1" i="3"/>
  <c r="AH1" i="3" s="1"/>
  <c r="AF3" i="3"/>
  <c r="AE4" i="3"/>
  <c r="AE5" i="3"/>
  <c r="AF6" i="3"/>
  <c r="AE7" i="3"/>
  <c r="AF8" i="3"/>
  <c r="AE9" i="3"/>
  <c r="AF10" i="3"/>
  <c r="AE11" i="3"/>
  <c r="AF12" i="3"/>
  <c r="AE13" i="3"/>
  <c r="AF14" i="3"/>
  <c r="AE15" i="3"/>
  <c r="AF16" i="3"/>
  <c r="AE17" i="3"/>
  <c r="AF18" i="3"/>
  <c r="AE19" i="3"/>
  <c r="AF20" i="3"/>
  <c r="AE21" i="3"/>
  <c r="AF22" i="3"/>
  <c r="AE23" i="3"/>
  <c r="AF24" i="3"/>
  <c r="AF25" i="3"/>
  <c r="AE26" i="3"/>
  <c r="AF27" i="3"/>
  <c r="AE28" i="3"/>
  <c r="AF29" i="3"/>
  <c r="AE30" i="3"/>
  <c r="AF31" i="3"/>
  <c r="AE32" i="3"/>
  <c r="AE33" i="3"/>
  <c r="AF34" i="3"/>
  <c r="AE35" i="3"/>
  <c r="AF36" i="3"/>
  <c r="AE37" i="3"/>
  <c r="AF38" i="3"/>
  <c r="AE39" i="3"/>
  <c r="AF40" i="3"/>
  <c r="AE41" i="3"/>
  <c r="AF42" i="3"/>
  <c r="AE43" i="3"/>
  <c r="AF44" i="3"/>
  <c r="AI45" i="3"/>
  <c r="AJ45" i="3" s="1"/>
  <c r="AE45" i="3"/>
  <c r="AR45" i="3"/>
  <c r="AI46" i="3"/>
  <c r="AJ46" i="3" s="1"/>
  <c r="AI47" i="3"/>
  <c r="AJ47" i="3" s="1"/>
  <c r="AE47" i="3"/>
  <c r="AR47" i="3"/>
  <c r="AI48" i="3"/>
  <c r="AJ48" i="3" s="1"/>
  <c r="AF50" i="3"/>
  <c r="AF52" i="3"/>
  <c r="AF54" i="3"/>
  <c r="AF56" i="3"/>
  <c r="AF58" i="3"/>
  <c r="AI58" i="3"/>
  <c r="AJ58" i="3" s="1"/>
  <c r="AI59" i="3"/>
  <c r="AJ59" i="3" s="1"/>
  <c r="AE59" i="3"/>
  <c r="AR59" i="3"/>
  <c r="AI60" i="3"/>
  <c r="AJ60" i="3" s="1"/>
  <c r="AI61" i="3"/>
  <c r="AJ61" i="3" s="1"/>
  <c r="AE61" i="3"/>
  <c r="AR61" i="3"/>
  <c r="AI62" i="3"/>
  <c r="AJ62" i="3" s="1"/>
  <c r="AI63" i="3"/>
  <c r="AJ63" i="3" s="1"/>
  <c r="AE63" i="3"/>
  <c r="AR63" i="3"/>
  <c r="AI64" i="3"/>
  <c r="AJ64" i="3" s="1"/>
  <c r="AI65" i="3"/>
  <c r="AJ65" i="3" s="1"/>
  <c r="AE65" i="3"/>
  <c r="AR65" i="3"/>
  <c r="AI66" i="3"/>
  <c r="AJ66" i="3" s="1"/>
  <c r="AI67" i="3"/>
  <c r="AJ67" i="3" s="1"/>
  <c r="AE67" i="3"/>
  <c r="AR67" i="3"/>
  <c r="AI68" i="3"/>
  <c r="AJ68" i="3" s="1"/>
  <c r="AI69" i="3"/>
  <c r="AJ69" i="3" s="1"/>
  <c r="AE69" i="3"/>
  <c r="AR69" i="3"/>
  <c r="AI70" i="3"/>
  <c r="AJ70" i="3" s="1"/>
  <c r="AI71" i="3"/>
  <c r="AJ71" i="3" s="1"/>
  <c r="AE71" i="3"/>
  <c r="AR71" i="3"/>
  <c r="AI72" i="3"/>
  <c r="AJ72" i="3" s="1"/>
  <c r="AI73" i="3"/>
  <c r="AJ73" i="3" s="1"/>
  <c r="AE73" i="3"/>
  <c r="AR73" i="3"/>
  <c r="AI74" i="3"/>
  <c r="AJ74" i="3" s="1"/>
  <c r="AI75" i="3"/>
  <c r="AJ75" i="3" s="1"/>
  <c r="AE75" i="3"/>
  <c r="AR75" i="3"/>
  <c r="AI76" i="3"/>
  <c r="AJ76" i="3" s="1"/>
  <c r="AI77" i="3"/>
  <c r="AJ77" i="3" s="1"/>
  <c r="AE77" i="3"/>
  <c r="AR77" i="3"/>
  <c r="AI78" i="3"/>
  <c r="AJ78" i="3" s="1"/>
  <c r="AI79" i="3"/>
  <c r="AJ79" i="3" s="1"/>
  <c r="AE79" i="3"/>
  <c r="AR79" i="3"/>
  <c r="AI81" i="3"/>
  <c r="AJ81" i="3" s="1"/>
  <c r="AI82" i="3"/>
  <c r="AJ82" i="3" s="1"/>
  <c r="AE82" i="3"/>
  <c r="AR82" i="3"/>
  <c r="AI83" i="3"/>
  <c r="AJ83" i="3" s="1"/>
  <c r="AR84" i="3"/>
  <c r="AE84" i="3"/>
  <c r="AF85" i="3"/>
  <c r="AF88" i="3"/>
  <c r="AF90" i="3"/>
  <c r="AF92" i="3"/>
  <c r="AI92" i="3"/>
  <c r="AJ92" i="3" s="1"/>
  <c r="AI93" i="3"/>
  <c r="AJ93" i="3" s="1"/>
  <c r="AE93" i="3"/>
  <c r="AR93" i="3"/>
  <c r="AI94" i="3"/>
  <c r="AJ94" i="3" s="1"/>
  <c r="AI95" i="3"/>
  <c r="AJ95" i="3" s="1"/>
  <c r="AE95" i="3"/>
  <c r="AR95" i="3"/>
  <c r="AI96" i="3"/>
  <c r="AJ96" i="3" s="1"/>
  <c r="AI97" i="3"/>
  <c r="AJ97" i="3" s="1"/>
  <c r="AE97" i="3"/>
  <c r="AR97" i="3"/>
  <c r="AI98" i="3"/>
  <c r="AJ98" i="3" s="1"/>
  <c r="AR99" i="3"/>
  <c r="AE99" i="3"/>
  <c r="AF100" i="3"/>
  <c r="AI100" i="3"/>
  <c r="AJ100" i="3" s="1"/>
  <c r="AR101" i="3"/>
  <c r="AE101" i="3"/>
  <c r="AF102" i="3"/>
  <c r="AI102" i="3"/>
  <c r="AJ102" i="3" s="1"/>
  <c r="AR103" i="3"/>
  <c r="AE103" i="3"/>
  <c r="AF104" i="3"/>
  <c r="AF106" i="3"/>
  <c r="AF108" i="3"/>
  <c r="AF110" i="3"/>
  <c r="AF112" i="3"/>
  <c r="AI112" i="3"/>
  <c r="AJ112" i="3" s="1"/>
  <c r="AI113" i="3"/>
  <c r="AJ113" i="3" s="1"/>
  <c r="AE113" i="3"/>
  <c r="AR113" i="3"/>
  <c r="AI114" i="3"/>
  <c r="AJ114" i="3" s="1"/>
  <c r="AI115" i="3"/>
  <c r="AJ115" i="3" s="1"/>
  <c r="AE115" i="3"/>
  <c r="AR115" i="3"/>
  <c r="AI116" i="3"/>
  <c r="AJ116" i="3" s="1"/>
  <c r="AI117" i="3"/>
  <c r="AJ117" i="3" s="1"/>
  <c r="AE117" i="3"/>
  <c r="AR117" i="3"/>
  <c r="AI118" i="3"/>
  <c r="AJ118" i="3" s="1"/>
  <c r="AR119" i="3"/>
  <c r="AE119" i="3"/>
  <c r="AF120" i="3"/>
  <c r="AI130" i="3"/>
  <c r="AJ130" i="3" s="1"/>
  <c r="AE130" i="3"/>
  <c r="AR130" i="3"/>
  <c r="AI131" i="3"/>
  <c r="AJ131" i="3" s="1"/>
  <c r="AI132" i="3"/>
  <c r="AJ132" i="3" s="1"/>
  <c r="AE132" i="3"/>
  <c r="AR132" i="3"/>
  <c r="AI133" i="3"/>
  <c r="AJ133" i="3" s="1"/>
  <c r="AF136" i="3"/>
  <c r="AF140" i="3"/>
  <c r="AI140" i="3"/>
  <c r="AJ140" i="3" s="1"/>
  <c r="AI141" i="3"/>
  <c r="AJ141" i="3" s="1"/>
  <c r="AE141" i="3"/>
  <c r="AR141" i="3"/>
  <c r="AI142" i="3"/>
  <c r="AJ142" i="3" s="1"/>
  <c r="AI143" i="3"/>
  <c r="AJ143" i="3" s="1"/>
  <c r="AE143" i="3"/>
  <c r="AF143" i="3"/>
  <c r="AR145" i="3"/>
  <c r="AI147" i="3"/>
  <c r="AJ147" i="3" s="1"/>
  <c r="AE147" i="3"/>
  <c r="AF147" i="3"/>
  <c r="AR149" i="3"/>
  <c r="AR151" i="3"/>
  <c r="AE151" i="3"/>
  <c r="AI151" i="3"/>
  <c r="AJ151" i="3" s="1"/>
  <c r="AF151" i="3"/>
  <c r="AH153" i="3"/>
  <c r="AI153" i="3"/>
  <c r="AJ153" i="3" s="1"/>
  <c r="AH157" i="3"/>
  <c r="AI157" i="3"/>
  <c r="AJ157" i="3" s="1"/>
  <c r="AR159" i="3"/>
  <c r="AI161" i="3"/>
  <c r="AJ161" i="3" s="1"/>
  <c r="AE161" i="3"/>
  <c r="AF161" i="3"/>
  <c r="AR163" i="3"/>
  <c r="AI165" i="3"/>
  <c r="AJ165" i="3" s="1"/>
  <c r="AE165" i="3"/>
  <c r="AF165" i="3"/>
  <c r="AR167" i="3"/>
  <c r="AI169" i="3"/>
  <c r="AJ169" i="3" s="1"/>
  <c r="AE169" i="3"/>
  <c r="AF169" i="3"/>
  <c r="AR171" i="3"/>
  <c r="AI173" i="3"/>
  <c r="AJ173" i="3" s="1"/>
  <c r="AE173" i="3"/>
  <c r="AF173" i="3"/>
  <c r="AH184" i="3"/>
  <c r="AI184" i="3"/>
  <c r="AJ184" i="3" s="1"/>
  <c r="AH188" i="3"/>
  <c r="AI188" i="3"/>
  <c r="AJ188" i="3" s="1"/>
  <c r="AH192" i="3"/>
  <c r="AI192" i="3"/>
  <c r="AJ192" i="3" s="1"/>
  <c r="AF46" i="3"/>
  <c r="AF48" i="3"/>
  <c r="AF51" i="3"/>
  <c r="AF53" i="3"/>
  <c r="AF55" i="3"/>
  <c r="AF57" i="3"/>
  <c r="AF60" i="3"/>
  <c r="AF62" i="3"/>
  <c r="AF64" i="3"/>
  <c r="AF66" i="3"/>
  <c r="AF68" i="3"/>
  <c r="AF70" i="3"/>
  <c r="AF72" i="3"/>
  <c r="AF74" i="3"/>
  <c r="AF76" i="3"/>
  <c r="AF78" i="3"/>
  <c r="AF80" i="3"/>
  <c r="AF81" i="3"/>
  <c r="AF83" i="3"/>
  <c r="AF86" i="3"/>
  <c r="AF87" i="3"/>
  <c r="AF89" i="3"/>
  <c r="AF91" i="3"/>
  <c r="AF94" i="3"/>
  <c r="AF96" i="3"/>
  <c r="AF98" i="3"/>
  <c r="AF105" i="3"/>
  <c r="AF107" i="3"/>
  <c r="AF109" i="3"/>
  <c r="AF111" i="3"/>
  <c r="AF114" i="3"/>
  <c r="AF116" i="3"/>
  <c r="AF118" i="3"/>
  <c r="AF125" i="3"/>
  <c r="AF131" i="3"/>
  <c r="AF133" i="3"/>
  <c r="AF138" i="3"/>
  <c r="AF139" i="3"/>
  <c r="AF142" i="3"/>
  <c r="AI152" i="3"/>
  <c r="AJ152" i="3" s="1"/>
  <c r="AE152" i="3"/>
  <c r="AR152" i="3"/>
  <c r="AI154" i="3"/>
  <c r="AJ154" i="3" s="1"/>
  <c r="AE154" i="3"/>
  <c r="AR154" i="3"/>
  <c r="AI156" i="3"/>
  <c r="AJ156" i="3" s="1"/>
  <c r="AE156" i="3"/>
  <c r="AR156" i="3"/>
  <c r="AR158" i="3"/>
  <c r="AE158" i="3"/>
  <c r="AI178" i="3"/>
  <c r="AJ178" i="3" s="1"/>
  <c r="AI179" i="3"/>
  <c r="AJ179" i="3" s="1"/>
  <c r="AF179" i="3"/>
  <c r="AR179" i="3"/>
  <c r="AI180" i="3"/>
  <c r="AJ180" i="3" s="1"/>
  <c r="AI181" i="3"/>
  <c r="AJ181" i="3" s="1"/>
  <c r="AE181" i="3"/>
  <c r="AR181" i="3"/>
  <c r="AI183" i="3"/>
  <c r="AJ183" i="3" s="1"/>
  <c r="AE183" i="3"/>
  <c r="AR183" i="3"/>
  <c r="AI185" i="3"/>
  <c r="AJ185" i="3" s="1"/>
  <c r="AE185" i="3"/>
  <c r="AR185" i="3"/>
  <c r="AI187" i="3"/>
  <c r="AJ187" i="3" s="1"/>
  <c r="AE187" i="3"/>
  <c r="AR187" i="3"/>
  <c r="AI189" i="3"/>
  <c r="AJ189" i="3" s="1"/>
  <c r="AE189" i="3"/>
  <c r="AR189" i="3"/>
  <c r="AI191" i="3"/>
  <c r="AJ191" i="3" s="1"/>
  <c r="AE191" i="3"/>
  <c r="AR191" i="3"/>
  <c r="AI195" i="3"/>
  <c r="AJ195" i="3" s="1"/>
  <c r="AE195" i="3"/>
  <c r="AR195" i="3"/>
  <c r="AR197" i="3"/>
  <c r="AI197" i="3"/>
  <c r="AJ197" i="3" s="1"/>
  <c r="AE197" i="3"/>
  <c r="AI198" i="3"/>
  <c r="AJ198" i="3" s="1"/>
  <c r="AE198" i="3"/>
  <c r="AF198" i="3"/>
  <c r="AI202" i="3"/>
  <c r="AJ202" i="3" s="1"/>
  <c r="AE202" i="3"/>
  <c r="AF202" i="3"/>
  <c r="AI206" i="3"/>
  <c r="AJ206" i="3" s="1"/>
  <c r="AE206" i="3"/>
  <c r="AF206" i="3"/>
  <c r="AI212" i="3"/>
  <c r="AJ212" i="3" s="1"/>
  <c r="AE212" i="3"/>
  <c r="AF212" i="3"/>
  <c r="AI223" i="3"/>
  <c r="AJ223" i="3" s="1"/>
  <c r="AE223" i="3"/>
  <c r="AF223" i="3"/>
  <c r="AI228" i="3"/>
  <c r="AJ228" i="3" s="1"/>
  <c r="AE228" i="3"/>
  <c r="AF228" i="3"/>
  <c r="AF144" i="3"/>
  <c r="AF146" i="3"/>
  <c r="AF148" i="3"/>
  <c r="AF150" i="3"/>
  <c r="AF153" i="3"/>
  <c r="AF155" i="3"/>
  <c r="AF157" i="3"/>
  <c r="AF160" i="3"/>
  <c r="AF162" i="3"/>
  <c r="AF164" i="3"/>
  <c r="AF166" i="3"/>
  <c r="AF168" i="3"/>
  <c r="AF170" i="3"/>
  <c r="AF172" i="3"/>
  <c r="AF176" i="3"/>
  <c r="AF182" i="3"/>
  <c r="AF184" i="3"/>
  <c r="AF186" i="3"/>
  <c r="AF188" i="3"/>
  <c r="AF190" i="3"/>
  <c r="AF192" i="3"/>
  <c r="AF196" i="3"/>
  <c r="AR215" i="3"/>
  <c r="AE215" i="3"/>
  <c r="AF199" i="3"/>
  <c r="AF201" i="3"/>
  <c r="AF203" i="3"/>
  <c r="AF205" i="3"/>
  <c r="AF207" i="3"/>
  <c r="AF208" i="3"/>
  <c r="AF210" i="3"/>
  <c r="AF211" i="3"/>
  <c r="AF213" i="3"/>
  <c r="AF217" i="3"/>
  <c r="AF218" i="3"/>
  <c r="AF219" i="3"/>
  <c r="AF220" i="3"/>
  <c r="AF221" i="3"/>
  <c r="AF222" i="3"/>
  <c r="AF225" i="3"/>
  <c r="AF227" i="3"/>
  <c r="AE1" i="3" l="1"/>
  <c r="AI1" i="3"/>
  <c r="AJ1" i="3" s="1"/>
</calcChain>
</file>

<file path=xl/sharedStrings.xml><?xml version="1.0" encoding="utf-8"?>
<sst xmlns="http://schemas.openxmlformats.org/spreadsheetml/2006/main" count="2080" uniqueCount="761">
  <si>
    <t>BIB</t>
  </si>
  <si>
    <t>Code</t>
  </si>
  <si>
    <t>Nom de l'établissement</t>
  </si>
  <si>
    <t>Code postal</t>
  </si>
  <si>
    <t>Ville</t>
  </si>
  <si>
    <t>Code insee de la commune</t>
  </si>
  <si>
    <t>EPCI</t>
  </si>
  <si>
    <t>comptage</t>
  </si>
  <si>
    <t>BDLA ?</t>
  </si>
  <si>
    <t>Site internet</t>
  </si>
  <si>
    <t>Population</t>
  </si>
  <si>
    <t>horaires</t>
  </si>
  <si>
    <t>places assises</t>
  </si>
  <si>
    <t>postes internet</t>
  </si>
  <si>
    <t>SIGB</t>
  </si>
  <si>
    <t>Surface</t>
  </si>
  <si>
    <t>Surface / hab</t>
  </si>
  <si>
    <t>acq° livres</t>
  </si>
  <si>
    <t>acq° CD</t>
  </si>
  <si>
    <t>acq° DVD</t>
  </si>
  <si>
    <t>acq° JV</t>
  </si>
  <si>
    <t>Fonds</t>
  </si>
  <si>
    <t>nb docs / hab</t>
  </si>
  <si>
    <t>nb docs / m2</t>
  </si>
  <si>
    <t>Acq°</t>
  </si>
  <si>
    <t>Acq° / 100 hab.</t>
  </si>
  <si>
    <t>Âge théorique</t>
  </si>
  <si>
    <t>inscrits</t>
  </si>
  <si>
    <t>emprunteurs</t>
  </si>
  <si>
    <t>fréquentation</t>
  </si>
  <si>
    <t>prêts aux particuliers</t>
  </si>
  <si>
    <t>Taux de rotation</t>
  </si>
  <si>
    <t>réseaux sociaux ?</t>
  </si>
  <si>
    <t>budget action culturelle</t>
  </si>
  <si>
    <t>budget acq° / hab</t>
  </si>
  <si>
    <t>ETP</t>
  </si>
  <si>
    <t>Abbaretz</t>
  </si>
  <si>
    <t>Bibliothèque La Mine Du Livre</t>
  </si>
  <si>
    <t>CC de Nozay</t>
  </si>
  <si>
    <t>Non</t>
  </si>
  <si>
    <t>Oui</t>
  </si>
  <si>
    <t>CA Clisson Sèvre et Maine Agglo</t>
  </si>
  <si>
    <t>PMB</t>
  </si>
  <si>
    <t>Ancenis</t>
  </si>
  <si>
    <t>Médiathèque La Pléiade</t>
  </si>
  <si>
    <t>CC du Pays d'Ancenis</t>
  </si>
  <si>
    <t>Assérac</t>
  </si>
  <si>
    <t>Bibliothèque municipale Le Pré aux livres</t>
  </si>
  <si>
    <t>CA de la Presqu'île de Guérande Atlantique (Cap Atlantique)</t>
  </si>
  <si>
    <t>https://www.asserac.fr/vie-pratique/culture/la-bibliothequ</t>
  </si>
  <si>
    <t>Avessac</t>
  </si>
  <si>
    <t>Bibliotheque Municipale</t>
  </si>
  <si>
    <t>CA Redon Agglomération</t>
  </si>
  <si>
    <t>www.mediatheques.redon-agglomeration.bzh</t>
  </si>
  <si>
    <t>Basse-Goulaine</t>
  </si>
  <si>
    <t>Mediatheque Municipale</t>
  </si>
  <si>
    <t>Nantes Métropole</t>
  </si>
  <si>
    <t>https://mediatheque.basse-goulaine.fr/</t>
  </si>
  <si>
    <t>PAPRIKA CS2</t>
  </si>
  <si>
    <t>Batz-sur-Mer</t>
  </si>
  <si>
    <t>Bibliothèque de Batz-sur-Mer</t>
  </si>
  <si>
    <t>Www.mediatheque.batzsurmer.fr</t>
  </si>
  <si>
    <t>Orphée</t>
  </si>
  <si>
    <t>Facebook</t>
  </si>
  <si>
    <t>Besné</t>
  </si>
  <si>
    <t>Médiathèque George Sand</t>
  </si>
  <si>
    <t>CA de la Région Nazairienne et de l'Estuaire (CARENE)</t>
  </si>
  <si>
    <t>http://mediatheque.besne.fr/</t>
  </si>
  <si>
    <t>Blain</t>
  </si>
  <si>
    <t>CC de la Région de Blain</t>
  </si>
  <si>
    <t>blain.bibenligne.fr</t>
  </si>
  <si>
    <t>Bouaye</t>
  </si>
  <si>
    <t>Médiathèque Municipale</t>
  </si>
  <si>
    <t>https://mediatheque.bouaye.fr/</t>
  </si>
  <si>
    <t>Bouée</t>
  </si>
  <si>
    <t>Bibliothèque de Bouée</t>
  </si>
  <si>
    <t>CC Estuaire et Sillon</t>
  </si>
  <si>
    <t>Bouguenais</t>
  </si>
  <si>
    <t>http://www.mediatheque-bouguenais.fr</t>
  </si>
  <si>
    <t>facebook.com/mediatheque.bouguenais.44</t>
  </si>
  <si>
    <t>Boussay</t>
  </si>
  <si>
    <t>Bibliothèque</t>
  </si>
  <si>
    <t>NC</t>
  </si>
  <si>
    <t>Bouvron</t>
  </si>
  <si>
    <t>Bibliothèque Municipale</t>
  </si>
  <si>
    <t>https://bouvron-laminotheque.bibli.fr/</t>
  </si>
  <si>
    <t>Brains</t>
  </si>
  <si>
    <t>https://bibliotheque.mairie-brains.fr/</t>
  </si>
  <si>
    <t>Decalog SIGB</t>
  </si>
  <si>
    <t>Campbon</t>
  </si>
  <si>
    <t>Médiathèque  de Campbon</t>
  </si>
  <si>
    <t>Carquefou</t>
  </si>
  <si>
    <t>Médiathèque Hélène Carrère d'Encausse - Ludothèque</t>
  </si>
  <si>
    <t>https://www.mediatheque-carquefou.fr/</t>
  </si>
  <si>
    <t>ORPHEE NX</t>
  </si>
  <si>
    <t>Casson</t>
  </si>
  <si>
    <t>CC d'Erdre et Gesvres</t>
  </si>
  <si>
    <t>NANOOK</t>
  </si>
  <si>
    <t>Châteaubriant</t>
  </si>
  <si>
    <t>Médiathèque de Chateaubriant</t>
  </si>
  <si>
    <t>CC Châteaubriant-Derval</t>
  </si>
  <si>
    <t>Château-Thébaud</t>
  </si>
  <si>
    <t>Bibliothèque municipale</t>
  </si>
  <si>
    <t>Bibliothèque d'Arthon en Retz</t>
  </si>
  <si>
    <t>Chaumes-en-Retz</t>
  </si>
  <si>
    <t>CA Pornic Agglo Pays de Retz</t>
  </si>
  <si>
    <t>facebook</t>
  </si>
  <si>
    <t>Bibliothèque de La Sicaudais</t>
  </si>
  <si>
    <t>https://bibliotheques-chaumesenretz.fr/</t>
  </si>
  <si>
    <t>Bibliothèque de Chéméré</t>
  </si>
  <si>
    <t>Chauvé</t>
  </si>
  <si>
    <t>orphée</t>
  </si>
  <si>
    <t>Clisson</t>
  </si>
  <si>
    <t>Médiathèque Geneviève Couteau</t>
  </si>
  <si>
    <t>https://www.mediatheque-clisson.net/</t>
  </si>
  <si>
    <t>Conquereuil</t>
  </si>
  <si>
    <t>Orphée NX</t>
  </si>
  <si>
    <t>Corcoué-sur-Logne</t>
  </si>
  <si>
    <t>Bibliothèque La Place aux Livres</t>
  </si>
  <si>
    <t>CC Sud Retz Atlantique</t>
  </si>
  <si>
    <t>Cordemais</t>
  </si>
  <si>
    <t>Mediatheque Municipale Jacques Fairand</t>
  </si>
  <si>
    <t>Corsept</t>
  </si>
  <si>
    <t>BIBLIOTHEQUE LA PARENTHESE</t>
  </si>
  <si>
    <t>CC du Sud-Estuaire</t>
  </si>
  <si>
    <t>Couëron</t>
  </si>
  <si>
    <t>Archimed Syracuse</t>
  </si>
  <si>
    <t>Couffé</t>
  </si>
  <si>
    <t>Bibliothèque La forge aux livres</t>
  </si>
  <si>
    <t>Crossac</t>
  </si>
  <si>
    <t>Bibliothèque Intercommunale De Crossac</t>
  </si>
  <si>
    <t>CC du Pays de Pontchâteau Saint-Gildas-des-Bois</t>
  </si>
  <si>
    <t>https://reseaubiblio.cc-paysdepontchateau.fr/</t>
  </si>
  <si>
    <t>Divatte-sur-Loire</t>
  </si>
  <si>
    <t>Médiathèque Divatte-sur-Loire</t>
  </si>
  <si>
    <t>CC Sèvre et Loire</t>
  </si>
  <si>
    <t>www.espacecoolturel.fr</t>
  </si>
  <si>
    <t>BGM</t>
  </si>
  <si>
    <t>Donges</t>
  </si>
  <si>
    <t>http://mediatheque.ville-donges.fr</t>
  </si>
  <si>
    <t>Paprika 1.3</t>
  </si>
  <si>
    <t>Drefféac</t>
  </si>
  <si>
    <t>Bibliothèque Intercommunale de Drefféac</t>
  </si>
  <si>
    <t>reseaubiblio.cc-paysdepontchateau.fr/</t>
  </si>
  <si>
    <t>Fay-de-Bretagne</t>
  </si>
  <si>
    <t>Médiathèque municipale</t>
  </si>
  <si>
    <t>https://www.bibliotheques.cceg.fr/</t>
  </si>
  <si>
    <t>nanook</t>
  </si>
  <si>
    <t>Fégréac</t>
  </si>
  <si>
    <t>La Médiathèque</t>
  </si>
  <si>
    <t>Frossay</t>
  </si>
  <si>
    <t>https://bibliotheque.frossay.fr/</t>
  </si>
  <si>
    <t>DECALOG</t>
  </si>
  <si>
    <t>Geneston</t>
  </si>
  <si>
    <t>Bibliothèque municipale Mots Passants</t>
  </si>
  <si>
    <t>CC de Grand Lieu</t>
  </si>
  <si>
    <t>https://geneston.bibenligne.fr/</t>
  </si>
  <si>
    <t>Decalog</t>
  </si>
  <si>
    <t>Gétigné</t>
  </si>
  <si>
    <t>Bibliothèque Des Changes</t>
  </si>
  <si>
    <t>https://www.bibliothequedegetigne.net/</t>
  </si>
  <si>
    <t>AFI Nanook</t>
  </si>
  <si>
    <t>Gorges</t>
  </si>
  <si>
    <t>Bibliothèque Au fil des mots</t>
  </si>
  <si>
    <t>https://www.mediatheque-gorges.net/</t>
  </si>
  <si>
    <t>Grandchamps-des-Fontaines</t>
  </si>
  <si>
    <t>Médiathèque Victor-Hugo</t>
  </si>
  <si>
    <t>Bibliothèque Annexe</t>
  </si>
  <si>
    <t>Guémené-Penfao</t>
  </si>
  <si>
    <t>orphée NX</t>
  </si>
  <si>
    <t>Guenrouet</t>
  </si>
  <si>
    <t>Bibliothèque Intercommunale de Guenrouët</t>
  </si>
  <si>
    <t>reseaubiblio.cc-paysdepontchateau.fr</t>
  </si>
  <si>
    <t>Guérande</t>
  </si>
  <si>
    <t>Haute-Goulaine</t>
  </si>
  <si>
    <t>http://www.bibliothequehautegoulaine.net/</t>
  </si>
  <si>
    <t>Herbignac</t>
  </si>
  <si>
    <t>Espace culturel François-Mitterrand</t>
  </si>
  <si>
    <t>espace-culturel.herbignac.com</t>
  </si>
  <si>
    <t>Afi - Nanook 4.4.10</t>
  </si>
  <si>
    <t>Héric</t>
  </si>
  <si>
    <t>Indre</t>
  </si>
  <si>
    <t>Joué-sur-Erdre</t>
  </si>
  <si>
    <t>Bibliothèque de Joué sur Erdre</t>
  </si>
  <si>
    <t>La Baule-Escoublac</t>
  </si>
  <si>
    <t>Bibliothèque municipale Henri Queffélec</t>
  </si>
  <si>
    <t>https://bibliotheque.labaule.fr/</t>
  </si>
  <si>
    <t>La Bernerie-en-Retz</t>
  </si>
  <si>
    <t>Bibliothèque Olympe de Gouges</t>
  </si>
  <si>
    <t>La Boissière-du-Doré</t>
  </si>
  <si>
    <t>Bibliotheque De La Boissiere</t>
  </si>
  <si>
    <t>La Chapelle-des-Marais</t>
  </si>
  <si>
    <t>https://mediathequegastonleroux.bibenligne.fr/</t>
  </si>
  <si>
    <t>DECALOG SIGB</t>
  </si>
  <si>
    <t>La Chapelle-Heulin</t>
  </si>
  <si>
    <t>Bibliotheque De La Chapelle-Heulin</t>
  </si>
  <si>
    <t>La Chapelle-Launay</t>
  </si>
  <si>
    <t>Médiathèque du Moulin</t>
  </si>
  <si>
    <t>La Chapelle-sur-Erdre</t>
  </si>
  <si>
    <t>Bibliotheque Municipale Nelson Mandela</t>
  </si>
  <si>
    <t>La Chevallerais</t>
  </si>
  <si>
    <t>La Chevrolière</t>
  </si>
  <si>
    <t>Médiathèque Le Grand Lieu</t>
  </si>
  <si>
    <t>https://mediatheque-lachevroliere.fr/</t>
  </si>
  <si>
    <t>La Grigonnais</t>
  </si>
  <si>
    <t>Bibliothèque Le Cirque Des Pages</t>
  </si>
  <si>
    <t>La Haie-Fouassière</t>
  </si>
  <si>
    <t>Orphée.net</t>
  </si>
  <si>
    <t>La Limouzinière</t>
  </si>
  <si>
    <t>Espace Jean De La Fontaine</t>
  </si>
  <si>
    <t>https://lalimouziniere.bibenligne.fr/</t>
  </si>
  <si>
    <t>La Marne</t>
  </si>
  <si>
    <t>La Montagne</t>
  </si>
  <si>
    <t>La Plaine-sur-Mer</t>
  </si>
  <si>
    <t>Médiathèque Joseph Rousse</t>
  </si>
  <si>
    <t>https://mediatheque.laplainesurmer.fr</t>
  </si>
  <si>
    <t>Facebook, Instagram, Youtube</t>
  </si>
  <si>
    <t>La Planche</t>
  </si>
  <si>
    <t>Bibliothèque communale</t>
  </si>
  <si>
    <t>La Regrippière</t>
  </si>
  <si>
    <t>Bibliotheque De La Regrippiere</t>
  </si>
  <si>
    <t>La Remaudière</t>
  </si>
  <si>
    <t>Bibliothèque de La Remaudière</t>
  </si>
  <si>
    <t>La Roche-Blanche</t>
  </si>
  <si>
    <t>Bibliothèque de La Roche Blanche</t>
  </si>
  <si>
    <t>La Turballe</t>
  </si>
  <si>
    <t>Bibliotheque Municipale Anita Conti</t>
  </si>
  <si>
    <t>bibliotheque.laturballe.fr</t>
  </si>
  <si>
    <t>Lavau-sur-Loire</t>
  </si>
  <si>
    <t>Bibliothèque de Lavau sur Loire</t>
  </si>
  <si>
    <t>Le Bignon</t>
  </si>
  <si>
    <t>Bibliothèque municipale René-Guy Cadou</t>
  </si>
  <si>
    <t>https://bibliotheque.mairielebignon.fr/</t>
  </si>
  <si>
    <t>Le Cellier</t>
  </si>
  <si>
    <t>Médiathèque Claire Bretécher - Le Cellier</t>
  </si>
  <si>
    <t>Le Croisic</t>
  </si>
  <si>
    <t>Médiathèque Le Traict d'encre</t>
  </si>
  <si>
    <t>https://mediatheque.lecroisic.fr/</t>
  </si>
  <si>
    <t>Le Gâvre</t>
  </si>
  <si>
    <t>La forêt aux livres</t>
  </si>
  <si>
    <t>microbib</t>
  </si>
  <si>
    <t>Le Landreau</t>
  </si>
  <si>
    <t>Bibliothèque Comme un roman</t>
  </si>
  <si>
    <t>https://bibliotheque.le-landreau.fr/</t>
  </si>
  <si>
    <t>Facebook, Instagram</t>
  </si>
  <si>
    <t>Le Loroux-Bottereau</t>
  </si>
  <si>
    <t>Le Pallet</t>
  </si>
  <si>
    <t>Bibliotheque Du Pallet</t>
  </si>
  <si>
    <t>Le Pellerin</t>
  </si>
  <si>
    <t>https://mediatheque.ville-lepellerin.fr/</t>
  </si>
  <si>
    <t>Le Pin</t>
  </si>
  <si>
    <t>Bibliothèque de Le Pin</t>
  </si>
  <si>
    <t>Le Pouliguen</t>
  </si>
  <si>
    <t>Bibliothèque municipale du Pouliguen</t>
  </si>
  <si>
    <t>https://bibliotheque.lepouliguen.fr/</t>
  </si>
  <si>
    <t>Instagram, Facebook</t>
  </si>
  <si>
    <t>Le Temple-de-Bretagne</t>
  </si>
  <si>
    <t>Médiathèque Le Marque-Page</t>
  </si>
  <si>
    <t>Legé</t>
  </si>
  <si>
    <t>Bibliothèque municipale de Legé</t>
  </si>
  <si>
    <t>Les Moutiers-en-Retz</t>
  </si>
  <si>
    <t>Bibliothèque Raymond Devos</t>
  </si>
  <si>
    <t>Les Sorinières</t>
  </si>
  <si>
    <t>Bibliothèque municipale des Sorinières</t>
  </si>
  <si>
    <t>https://bibliotheque.ville-sorinieres.fr/</t>
  </si>
  <si>
    <t>Les Touches</t>
  </si>
  <si>
    <t>Ligné</t>
  </si>
  <si>
    <t>Bibliotheque Antoine de Saint Exupéry - Ligné</t>
  </si>
  <si>
    <t>Bibliotheque de Varades</t>
  </si>
  <si>
    <t>Loireauxence</t>
  </si>
  <si>
    <t>Bibliothèque de La Rouxière</t>
  </si>
  <si>
    <t>Bibliothèque de Belligné</t>
  </si>
  <si>
    <t>Bibliothèque La Chapelle St Sauveur</t>
  </si>
  <si>
    <t>La Virgule Bibliothèque municipale (Machecoul)</t>
  </si>
  <si>
    <t>Machecoul-Saint-Même</t>
  </si>
  <si>
    <t>https://www.bibliotheque-machecoul.fr/</t>
  </si>
  <si>
    <t>Bibliothèque A même de lire (Saint-Même)</t>
  </si>
  <si>
    <t>Maisdon-sur-Sèvre</t>
  </si>
  <si>
    <t>Bibliothèque municipale A livre ouvert</t>
  </si>
  <si>
    <t>Malville</t>
  </si>
  <si>
    <t>Médiathèque de Malville</t>
  </si>
  <si>
    <t>Mauves-sur-Loire</t>
  </si>
  <si>
    <t>Nanook AFI</t>
  </si>
  <si>
    <t>Mésanger</t>
  </si>
  <si>
    <t>Bibliothèque Les mille et une pages - Mésanger</t>
  </si>
  <si>
    <t>Missillac</t>
  </si>
  <si>
    <t>Bibliothèque Intercommunale De Missillac</t>
  </si>
  <si>
    <t>Monnières</t>
  </si>
  <si>
    <t>Bibliothèque Au plaisir de lire</t>
  </si>
  <si>
    <t>non</t>
  </si>
  <si>
    <t>Montbert</t>
  </si>
  <si>
    <t>bibliotheque.montbert.fr</t>
  </si>
  <si>
    <t>Montoir-de-Bretagne</t>
  </si>
  <si>
    <t>Médiathèque Municipale Barbara</t>
  </si>
  <si>
    <t>Mouzeil</t>
  </si>
  <si>
    <t>Bibliothèque Pour petits et grands - Mouzeil</t>
  </si>
  <si>
    <t>Mouzillon</t>
  </si>
  <si>
    <t>Bibliotheque De Mouzillon</t>
  </si>
  <si>
    <t>Médiathèque Jacques Demy</t>
  </si>
  <si>
    <t>Nantes</t>
  </si>
  <si>
    <t>Patrimoine</t>
  </si>
  <si>
    <t>Bibliothèque Du Breil Malville</t>
  </si>
  <si>
    <t>Bibliothèque De La Halvèque</t>
  </si>
  <si>
    <t>Bibliothèque de Chantenay</t>
  </si>
  <si>
    <t>Bibliotheque De La Manufacture</t>
  </si>
  <si>
    <t>Médiathèque Lisa Bresner</t>
  </si>
  <si>
    <t>Médiatheque Floresca Guépin</t>
  </si>
  <si>
    <t>Médiatheque Luce Courville</t>
  </si>
  <si>
    <t>Nort-sur-Erdre</t>
  </si>
  <si>
    <t>Médiathèque municipale Andrée-Chedid</t>
  </si>
  <si>
    <t>Notre-Dame-des-Landes</t>
  </si>
  <si>
    <t>Nozay</t>
  </si>
  <si>
    <t>Médiathèque Tournepage</t>
  </si>
  <si>
    <t>Bibliothèque Municipale Ormedo</t>
  </si>
  <si>
    <t>Orvault</t>
  </si>
  <si>
    <t>https://www.bibliotheques-orvault.fr/</t>
  </si>
  <si>
    <t>Bibliothèque Municipale De La Bugallière</t>
  </si>
  <si>
    <t>Bibliothèque Municipale Le Petit ChantiLire</t>
  </si>
  <si>
    <t>Oudon</t>
  </si>
  <si>
    <t>Bibliotheque d'Oudon</t>
  </si>
  <si>
    <t>Paimboeuf</t>
  </si>
  <si>
    <t>Bibliothèque de Paimboeuf</t>
  </si>
  <si>
    <t>Pannecé</t>
  </si>
  <si>
    <t>Bibliothèque Bouillon de culture de Pannecé</t>
  </si>
  <si>
    <t>Paulx</t>
  </si>
  <si>
    <t>Bibliorêve</t>
  </si>
  <si>
    <t>http:/bibliothequedepaulx.opac3d.fr</t>
  </si>
  <si>
    <t>Petit-Mars</t>
  </si>
  <si>
    <t>Bibliothèque Municipale du Centre René Cassin</t>
  </si>
  <si>
    <t>https://www.bibliotheques.cceg.fr/petit-mars</t>
  </si>
  <si>
    <t>Plessé</t>
  </si>
  <si>
    <t>Médiathèque</t>
  </si>
  <si>
    <t>https://www.commune-de-plesse.com/</t>
  </si>
  <si>
    <t>Pontchâteau</t>
  </si>
  <si>
    <t>Médiathèque intercommunale de Pont-Château</t>
  </si>
  <si>
    <t>Pont-Saint-Martin</t>
  </si>
  <si>
    <t>Bibliothèque le 3ème lieu</t>
  </si>
  <si>
    <t>Pornic</t>
  </si>
  <si>
    <t>Médiathèque Armel De Wismes</t>
  </si>
  <si>
    <t>www.mediatheque-pornic.fr</t>
  </si>
  <si>
    <t>Pornichet</t>
  </si>
  <si>
    <t>Médiathèque Jacques Lambert</t>
  </si>
  <si>
    <t>www.mediatheque.ville-pornichet.com</t>
  </si>
  <si>
    <t>Port-Saint-Père</t>
  </si>
  <si>
    <t>https://bibliotheque.port-saint-pere.fr</t>
  </si>
  <si>
    <t>Nanook</t>
  </si>
  <si>
    <t>Pouillé-les-Côteaux</t>
  </si>
  <si>
    <t>Bibliothèque de Pouillé-les-Côteaux</t>
  </si>
  <si>
    <t>Préfailles</t>
  </si>
  <si>
    <t>Bibliothèque de Préfailles</t>
  </si>
  <si>
    <t>Prinquiau</t>
  </si>
  <si>
    <t>Bibliothèque de Prinquiau</t>
  </si>
  <si>
    <t>Puceul</t>
  </si>
  <si>
    <t>Bibliothèque Au Puits Du Livre</t>
  </si>
  <si>
    <t>Quilly</t>
  </si>
  <si>
    <t>Bibliothèque de Quilly</t>
  </si>
  <si>
    <t>Remouillé</t>
  </si>
  <si>
    <t>Rezé</t>
  </si>
  <si>
    <t>Médiathèque Diderot</t>
  </si>
  <si>
    <t>https://mediatheque.reze.fr</t>
  </si>
  <si>
    <t>Riaillé</t>
  </si>
  <si>
    <t>Bibliothèque de Riaillé</t>
  </si>
  <si>
    <t>Rouans</t>
  </si>
  <si>
    <t>https://bibliotheque-rouans.fr/</t>
  </si>
  <si>
    <t>Saffré</t>
  </si>
  <si>
    <t>Médiathèque Le Château</t>
  </si>
  <si>
    <t>Saint-Aignan-Grandlieu</t>
  </si>
  <si>
    <t>Mediatheque Municipale  \</t>
  </si>
  <si>
    <t>Saint-André-des-Eaux</t>
  </si>
  <si>
    <t>Saint-Colomban</t>
  </si>
  <si>
    <t>Bibliothèque Au jardin des histoires</t>
  </si>
  <si>
    <t>https://stcolomban.bibenligne.fr/</t>
  </si>
  <si>
    <t>Sainte-Anne-sur-Brivet</t>
  </si>
  <si>
    <t>Bibliothèque Intercommunale De Ste Anne Sur Brivet</t>
  </si>
  <si>
    <t>Sainte-Pazanne</t>
  </si>
  <si>
    <t>Sainte-Reine-de-Bretagne</t>
  </si>
  <si>
    <t>Bibliothèque Intercommunale De Ste Reine De Bretagne</t>
  </si>
  <si>
    <t>Saint-Étienne-de-Mer-Morte</t>
  </si>
  <si>
    <t>Saint-Étienne-de-Montluc</t>
  </si>
  <si>
    <t>Bibliothèque de Saint-Etienne</t>
  </si>
  <si>
    <t>Saint-Gildas-des-Bois</t>
  </si>
  <si>
    <t>Bibliothèque Intercommunale De Saint Gildas Des Bois</t>
  </si>
  <si>
    <t>Saint-Hilaire-de-Chaléons</t>
  </si>
  <si>
    <t>Bibliotheque Les Mots passants</t>
  </si>
  <si>
    <t>https://bibliotheque.saint-hilaire-de-chaleons.fr/</t>
  </si>
  <si>
    <t>Saint-Hilaire-de-Clisson</t>
  </si>
  <si>
    <t>Bibliotheque Municipale Planète lecture</t>
  </si>
  <si>
    <t>Saint-Jean-de-Boiseau</t>
  </si>
  <si>
    <t>Mediathèque municipale Edmond-Bertreux</t>
  </si>
  <si>
    <t>Saint-Joachim</t>
  </si>
  <si>
    <t>Saint-Julien-de-Concelles</t>
  </si>
  <si>
    <t>https://www.mediatheque-le-passe-muraille.fr/</t>
  </si>
  <si>
    <t>Saint-Lumine-de-Coutais</t>
  </si>
  <si>
    <t>Bibliothèque Municipale Le PotAMots</t>
  </si>
  <si>
    <t>Saint-Malo-de-Guersac</t>
  </si>
  <si>
    <t>Paprika CS2</t>
  </si>
  <si>
    <t>Saint-Mars-de-Coutais</t>
  </si>
  <si>
    <t>Saint-Mars-du-Désert</t>
  </si>
  <si>
    <t>Saint-Michel-Chef-Chef</t>
  </si>
  <si>
    <t>https://stmichelchefchef.bibenligne.fr/</t>
  </si>
  <si>
    <t>Médiathèque Etienne Caux</t>
  </si>
  <si>
    <t>Saint-Nazaire</t>
  </si>
  <si>
    <t>Horizon 7.5.5</t>
  </si>
  <si>
    <t>Facebook, YouTube</t>
  </si>
  <si>
    <t>Bibliothèque Anne Frank</t>
  </si>
  <si>
    <t>Bibliobus</t>
  </si>
  <si>
    <t>Saint-Nicolas-de-Redon</t>
  </si>
  <si>
    <t>Médiathèque Hélène Cadou</t>
  </si>
  <si>
    <t>Saint-Père-en-Retz</t>
  </si>
  <si>
    <t>https://www.saintpereenretz.fr/bouger/culture/mediatheque.</t>
  </si>
  <si>
    <t>CASSIOPEE</t>
  </si>
  <si>
    <t>Saint-Philbert-de-Grand-Lieu</t>
  </si>
  <si>
    <t>https://espaceandremalraux.stphilbert.fr/</t>
  </si>
  <si>
    <t>Saint-Viaud</t>
  </si>
  <si>
    <t>Sautron</t>
  </si>
  <si>
    <t>Bibliothèque Municipale de Sautron</t>
  </si>
  <si>
    <t>http://bibliotheque.sautron.fr/</t>
  </si>
  <si>
    <t>Savenay</t>
  </si>
  <si>
    <t>Médiathèque de Savenay</t>
  </si>
  <si>
    <t>Sévérac</t>
  </si>
  <si>
    <t>Bibliothèque Intercommunale de Sévérac</t>
  </si>
  <si>
    <t>Sucé-sur-Erdre</t>
  </si>
  <si>
    <t>Teillé</t>
  </si>
  <si>
    <t>Bibliothèque de Teillé</t>
  </si>
  <si>
    <t>Thouaré-sur-Loire</t>
  </si>
  <si>
    <t>L'EXPRESSION PLURIELLE</t>
  </si>
  <si>
    <t>Touvois</t>
  </si>
  <si>
    <t>Bibliothèque de Touvois</t>
  </si>
  <si>
    <t>Décalog SIGB</t>
  </si>
  <si>
    <t>Trans-sur-Erdre</t>
  </si>
  <si>
    <t>Bibliothèque de Trans-sur-Erdre</t>
  </si>
  <si>
    <t>Treffieux</t>
  </si>
  <si>
    <t>Bibliotheque L'Arbre Aux Livres</t>
  </si>
  <si>
    <t>Treillières</t>
  </si>
  <si>
    <t>Médiathèque Jean d'Ormesson</t>
  </si>
  <si>
    <t>Afi Nanook</t>
  </si>
  <si>
    <t>Trignac</t>
  </si>
  <si>
    <t>Bibliothèque Récré à lire de Saint-Herblon</t>
  </si>
  <si>
    <t>Vair-sur-Loire</t>
  </si>
  <si>
    <t>Bibliotheque d'Anetz</t>
  </si>
  <si>
    <t>Vallet</t>
  </si>
  <si>
    <t>Bibliotheque de Vallet</t>
  </si>
  <si>
    <t>Bibliothèque d'Ingrandes Le Fresnes</t>
  </si>
  <si>
    <t>Vallons-de-l'Erdre</t>
  </si>
  <si>
    <t>Bibliothèque de Saint-Mars-la-Jaille</t>
  </si>
  <si>
    <t>Bibliothèque de Bonnoeuvre</t>
  </si>
  <si>
    <t>Bibliothèque de Maumusson</t>
  </si>
  <si>
    <t>Bibliothèque Freigné</t>
  </si>
  <si>
    <t>Bibliothèque de Saint-Sulpice-des-Landes</t>
  </si>
  <si>
    <t>Vay</t>
  </si>
  <si>
    <t>Bibliotheque La Grange Aux Livres</t>
  </si>
  <si>
    <t>Vertou</t>
  </si>
  <si>
    <t>Bibliothèque de Beautour</t>
  </si>
  <si>
    <t>Vieillevigne</t>
  </si>
  <si>
    <t>Bibliothèque-vidéothèque municipale</t>
  </si>
  <si>
    <t>Vigneux-de-Bretagne</t>
  </si>
  <si>
    <t>www.bibliotheques.cceg.fr</t>
  </si>
  <si>
    <t>Nanook 4.4</t>
  </si>
  <si>
    <t>Vue</t>
  </si>
  <si>
    <t>MICROBIB</t>
  </si>
  <si>
    <t>Vaut 1 pour toutes les bibliothèques. Permet de compter le nombre de bibliothèques dans les sommes dynamiques en haut de l'écran</t>
  </si>
  <si>
    <t>en heures par semaine</t>
  </si>
  <si>
    <t>Il s'agit de la surface utile qui comprend tous les espaces de la bibliothèque (y compris les bureaux, les espaces d'animations, les magasins…). Seule information présente</t>
  </si>
  <si>
    <t>à la fois dans le rapport simple et abrégé</t>
  </si>
  <si>
    <t>Surface / hab.</t>
  </si>
  <si>
    <t>Surface par habitant. La DRAC préconise 0,1 m2 / hab et pas moins de 0,07 m2 / hab</t>
  </si>
  <si>
    <t>Horaires</t>
  </si>
  <si>
    <t>Comptage</t>
  </si>
  <si>
    <t>Abonnements à des revues</t>
  </si>
  <si>
    <t>Abos. Revues</t>
  </si>
  <si>
    <t>Nombre total de documents (livres, cd, dvd, jeux…) SAUF les revues</t>
  </si>
  <si>
    <t>Nb docs / hab.</t>
  </si>
  <si>
    <t>Nombre de documents par habitant. La DRAC recommande 2 docs par habitant (plus en fait car ce chiffre ne prend normalement en compte que les livres)</t>
  </si>
  <si>
    <t>Nb docs / m2</t>
  </si>
  <si>
    <t>Ce chiffre permet d'évaluer l'adéquation (en volume)de votre offre documentaire avec la population</t>
  </si>
  <si>
    <t>Nombre de documents au mètre carré. Ce chiffre permet de voir si la bibliothèque est trop "tassée" ou si au contraire il y a de la place. Il semble préférable d'être aux alentours de 45 docs / m2</t>
  </si>
  <si>
    <t>Acquisitions pour 100 habitants</t>
  </si>
  <si>
    <t>Durée de conservation</t>
  </si>
  <si>
    <t xml:space="preserve">Fonds divisé par les acquisitions annuelles. Ce chiffre indique le nombre d'année qu'il faudrait si l'on souhaitait renouveler totalement nos collections. 10 est un idéal, mais 13 convient pour la plupart des </t>
  </si>
  <si>
    <t>bibliothèques.</t>
  </si>
  <si>
    <t>Durée de conservation divisée par 2. Ce chiffre indique l'âge qu'auront à terme les collections si on en achète toujours autant et qu'on en désherbe autant qu'on en achète</t>
  </si>
  <si>
    <t>Idéalement 5 mais souvent compris entre 6 et 7. Un âge théorique trop important indique des acquisitions insuffisantes pour renouveler correctement les collections</t>
  </si>
  <si>
    <t>Inscrits et tx d'inscrits</t>
  </si>
  <si>
    <t>Il s'agit des personnes inscrites et à jour de leur cotisation. Cet indicateur n'est pas demandé dans le rapport abrégé, raison pour laquelle il ne figure pas dans la majorité des rapports</t>
  </si>
  <si>
    <t>Il s'agit des personnes ayant effectué au moins un prêt dans l'année. Contrairement au précédent, cet indicateur figure dans tous les rapports</t>
  </si>
  <si>
    <t>Fréquentation</t>
  </si>
  <si>
    <t>Emprunteurs et tx. Emprunteurs</t>
  </si>
  <si>
    <t>nombre de passages dans la bibliothèque. Chiffre fourni généralement par des compteurs de passage ou par comptage manuel</t>
  </si>
  <si>
    <t>Prêts / hab</t>
  </si>
  <si>
    <t>Prêts par habitant. Indicateur d'activité de la bibliothèque en proportion de sa population</t>
  </si>
  <si>
    <t>nombre de prêts divisé par le nombre de documents. Cela représente le nombre de fois qu'un document est emprunté en moyenne chaque année</t>
  </si>
  <si>
    <t>Budget d'acquisition par habitant. La DRAC recommande 2€ par habitant (en fait un peu plus car ce chiffre ne prend normalement en compte que les livres)</t>
  </si>
  <si>
    <t>Nombre d'équivalents temps plein (prend en compte les temps partiels)</t>
  </si>
  <si>
    <t>ETP / 2000 hab.</t>
  </si>
  <si>
    <t>Equivalents Temps Plein pour 2000 habitants. La DRAC recommande 1 ETP pour 2000 habitants</t>
  </si>
  <si>
    <t>budget acquisitions</t>
  </si>
  <si>
    <t>ATTENTION, ce chiffre peut varier selon qu'une bibliothèque a beaucoup ou peu d'espaces dédiés exclusivement au stockage des documents</t>
  </si>
  <si>
    <t>Acquisitions tous supports SAUF les revues</t>
  </si>
  <si>
    <t>Budget d'acquisition de documents tous supports Y COMPRIS les revues (il est difficile d'exclure ce support du budget)</t>
  </si>
  <si>
    <t>code insee epci</t>
  </si>
  <si>
    <t>idx</t>
  </si>
  <si>
    <t>wifi</t>
  </si>
  <si>
    <t>fonds livres</t>
  </si>
  <si>
    <t>fonds CD</t>
  </si>
  <si>
    <t>fonds DVD</t>
  </si>
  <si>
    <t>fonds JV</t>
  </si>
  <si>
    <t>abos revues</t>
  </si>
  <si>
    <t>FONDS</t>
  </si>
  <si>
    <t>Acq° pour 100 hab.</t>
  </si>
  <si>
    <t>Tx inscrits</t>
  </si>
  <si>
    <t>Tx emprunteurs</t>
  </si>
  <si>
    <t>prêts / hab</t>
  </si>
  <si>
    <t>Tx de rotation</t>
  </si>
  <si>
    <t>prêts BDLA livres</t>
  </si>
  <si>
    <t>Prêts BDLA CD</t>
  </si>
  <si>
    <t>Prêts BDLA DVD</t>
  </si>
  <si>
    <t>dont prêts BDLA</t>
  </si>
  <si>
    <t>réseaux sociaux</t>
  </si>
  <si>
    <t>budget / hab</t>
  </si>
  <si>
    <t>bénévoles</t>
  </si>
  <si>
    <t>gratuité ?</t>
  </si>
  <si>
    <t>https://www.cc-nozay-bibliotheques.fr</t>
  </si>
  <si>
    <t>AFI Nanook 4.5.6</t>
  </si>
  <si>
    <t>https://mediatheque-ancenis.c3rb.org/</t>
  </si>
  <si>
    <t>Facebook - Instagram</t>
  </si>
  <si>
    <t>Orphée NX 3.9</t>
  </si>
  <si>
    <t>Decalog SIGB version 13.0.42</t>
  </si>
  <si>
    <t>AFI-Nanook 4.5.9</t>
  </si>
  <si>
    <t>https://www.mediatheques.estuaire-sillon.fr</t>
  </si>
  <si>
    <t>AFI-Nanook</t>
  </si>
  <si>
    <t>Aloes 1.9</t>
  </si>
  <si>
    <t>PMB 5.0.10</t>
  </si>
  <si>
    <t>Bibliothèque Mots passants</t>
  </si>
  <si>
    <t>Instagram</t>
  </si>
  <si>
    <t>oui</t>
  </si>
  <si>
    <t>https://mediatheques.cc-chateaubriant-derval.fr/</t>
  </si>
  <si>
    <t>www.bibliotheque-chateau-thebaud.fr</t>
  </si>
  <si>
    <t>Chaumes-en-Retz - Arthon</t>
  </si>
  <si>
    <t>Microbib-Novalys version 6.121</t>
  </si>
  <si>
    <t>Facebook et Instagram</t>
  </si>
  <si>
    <t>Chaumes-en-Retz - Chéméré</t>
  </si>
  <si>
    <t>Chaumes-en-Retz - La Sicaudais</t>
  </si>
  <si>
    <t>Afi-Nanook 4.5.8</t>
  </si>
  <si>
    <t>conquereuil.fr/bibliotheque/</t>
  </si>
  <si>
    <t>https://sigb06.decalog.net/</t>
  </si>
  <si>
    <t>https://www.mediatheques.estuaire-sillon.fr/</t>
  </si>
  <si>
    <t>Percgame Micro V-03.0.5</t>
  </si>
  <si>
    <t>https://mediatheque.ville-coueron.fr/</t>
  </si>
  <si>
    <t>Nanook 4.5.10</t>
  </si>
  <si>
    <t>Derval</t>
  </si>
  <si>
    <t>Médiathèque de Derval</t>
  </si>
  <si>
    <t>https://mediatheques.cc-chateaubriant-derval.fr/accueil/de</t>
  </si>
  <si>
    <t>BGM Dolly</t>
  </si>
  <si>
    <t>Instagram -Facebook - Youtube -Twitter</t>
  </si>
  <si>
    <t>Erbray</t>
  </si>
  <si>
    <t>Bibliothèque d'Erbray</t>
  </si>
  <si>
    <t>https://mediatheques.cc-chateaubriant-derval.fr/accueil/er</t>
  </si>
  <si>
    <t>https://mediatheques.redon-agglomeration.bzh/</t>
  </si>
  <si>
    <t>Fercé</t>
  </si>
  <si>
    <t>Bibliothèque de Fercé</t>
  </si>
  <si>
    <t>https://mediatheques.cc-chateaubriant-derval.fr/accueil/fe</t>
  </si>
  <si>
    <t>Décalog Version : 13.0.18</t>
  </si>
  <si>
    <t>Afi Nanook 4.5.5</t>
  </si>
  <si>
    <t>Grand-Auverné</t>
  </si>
  <si>
    <t>Bibliothèque de Grand-Auverné</t>
  </si>
  <si>
    <t>https://mediatheques.cc-chateaubriant-derval.fr/accueil/gr</t>
  </si>
  <si>
    <t>www.bibliotheques.cceg.fr/grandchamp</t>
  </si>
  <si>
    <t>Afi-Nanook 4.5.10</t>
  </si>
  <si>
    <t>http://www.mairie-guemene-penfao.fr/</t>
  </si>
  <si>
    <t>Guémené-Penfao - annexe</t>
  </si>
  <si>
    <t>https://www.mediatheque.ville-guerande.fr/</t>
  </si>
  <si>
    <t>Afi-Nanook4.5.6</t>
  </si>
  <si>
    <t>FACEBOOK ; INSTAGRAM</t>
  </si>
  <si>
    <t>AFI-NANOOK 4-5-9</t>
  </si>
  <si>
    <t>www.bibliotheque.indre44.fr</t>
  </si>
  <si>
    <t>Issé</t>
  </si>
  <si>
    <t>Bibliothèque d'Issé</t>
  </si>
  <si>
    <t>https://mediatheques.cc-chateaubriant-derval.fr/accueil/is</t>
  </si>
  <si>
    <t>Jans</t>
  </si>
  <si>
    <t>Médiathèque de Jans</t>
  </si>
  <si>
    <t>https://mediatheques.cc-chateaubriant-derval.fr/accueil/ja</t>
  </si>
  <si>
    <t>Juigné-des-Moutiers</t>
  </si>
  <si>
    <t>Bibliothèque de Juigné-des-Moutiers</t>
  </si>
  <si>
    <t>https://mediatheques.cc-chateaubriant-derval.fr/accueil/ju</t>
  </si>
  <si>
    <t>Orphée NX_  C3RB</t>
  </si>
  <si>
    <t>http://mabib.fr/biblioclub-labernerie/</t>
  </si>
  <si>
    <t>water bear</t>
  </si>
  <si>
    <t>https://bibliotheques.cc-sevreloire.fr/</t>
  </si>
  <si>
    <t>La Chapelle-Glain</t>
  </si>
  <si>
    <t>Bibliothèque de la Chapelle-Glain</t>
  </si>
  <si>
    <t>GMInvent</t>
  </si>
  <si>
    <t>Micro Bib</t>
  </si>
  <si>
    <t>https://www.cc-nozay-bibliotheques.fr/</t>
  </si>
  <si>
    <t>https://la-haye-fouassiere-pom.c3rb.org</t>
  </si>
  <si>
    <t>Decalog SIGB : 13.0.18</t>
  </si>
  <si>
    <t>www.bibliotheques.sudretzatlantique.fr</t>
  </si>
  <si>
    <t>La Meilleraye-de-Bretagne</t>
  </si>
  <si>
    <t>Bibliothèque de la Meilleraye-de-Bretagne</t>
  </si>
  <si>
    <t>https://mediatheques.cc-chateaubriant-derval.fr/accueil/la</t>
  </si>
  <si>
    <t>https://mediatheque-lamontagne.org/index</t>
  </si>
  <si>
    <t>Afi-Nanook 4.5.9</t>
  </si>
  <si>
    <t>Orphée NX / Version : 3.10.0.3</t>
  </si>
  <si>
    <t>Le Fresnes</t>
  </si>
  <si>
    <t>https://legavre.fr</t>
  </si>
  <si>
    <t>Les Quatre Vents</t>
  </si>
  <si>
    <t>https://www.mediatheque-loroux-bottereau.f</t>
  </si>
  <si>
    <t>instagram, Facebook</t>
  </si>
  <si>
    <t>https://bilbiothequelege44.bibenligne.fr</t>
  </si>
  <si>
    <t>https://www.mairie-lesmoutiersenretz.fr/la-bibliotheque/</t>
  </si>
  <si>
    <t>NANOOK Version n°4.5.10</t>
  </si>
  <si>
    <t>BGM Doria</t>
  </si>
  <si>
    <t>Bibliothèque Les Touches</t>
  </si>
  <si>
    <t>AFI-NANOOK 4.5.10</t>
  </si>
  <si>
    <t>Loireauxence - Belligné</t>
  </si>
  <si>
    <t>Loireauxence - La Chapelle st sauveur</t>
  </si>
  <si>
    <t>Loireauxence - La Rouxière</t>
  </si>
  <si>
    <t>Loireauxence - Varades</t>
  </si>
  <si>
    <t>Louisfert</t>
  </si>
  <si>
    <t>Bibliothèque de Louisfert</t>
  </si>
  <si>
    <t>https://mediatheques.cc-chateaubriant-derval.fr/accueil/lo</t>
  </si>
  <si>
    <t>Lusanger</t>
  </si>
  <si>
    <t>Bibliothèque de Lusanger</t>
  </si>
  <si>
    <t>https://mediatheques.cc-chateaubriant-derval.fr/accueil/lu</t>
  </si>
  <si>
    <t>Machecoul-Saint-Même - Machecoul</t>
  </si>
  <si>
    <t>Machecoul-Saint-Même - St Même</t>
  </si>
  <si>
    <t>Microbib Version6.123</t>
  </si>
  <si>
    <t>Marsac-sur-Don</t>
  </si>
  <si>
    <t>Médiathèque de Marsac-sur-Don</t>
  </si>
  <si>
    <t>https://mediatheques.cc-chateaubriant-derval.fr/accueil/ma</t>
  </si>
  <si>
    <t>https://bibliotheque.mauvessurloire.fr/</t>
  </si>
  <si>
    <t>Moisdon-la-Rivière</t>
  </si>
  <si>
    <t>Médiathèque de Moisdon-la-Rivière</t>
  </si>
  <si>
    <t>https://mediatheques.cc-chateaubriant-derval.fr/accueil/mo</t>
  </si>
  <si>
    <t>MICROBIB 6.123</t>
  </si>
  <si>
    <t>Afi Nanook 4.5.10</t>
  </si>
  <si>
    <t>www.mediatheque-montoir.fr</t>
  </si>
  <si>
    <t>Orphee.net</t>
  </si>
  <si>
    <t>Mouais</t>
  </si>
  <si>
    <t>Bibliothèque de Mouais</t>
  </si>
  <si>
    <t>Nantes - Breil Malville</t>
  </si>
  <si>
    <t>bm.nantes.fr</t>
  </si>
  <si>
    <t>Portfolio 7.12.23</t>
  </si>
  <si>
    <t>Nantes - Chantenay</t>
  </si>
  <si>
    <t>Nantes - Floresca Guépin</t>
  </si>
  <si>
    <t>Nantes - Halvèque</t>
  </si>
  <si>
    <t>Https://bm.nantes.fr</t>
  </si>
  <si>
    <t>Nantes - Jacques Demy</t>
  </si>
  <si>
    <t>Nantes - Lisa Bresner</t>
  </si>
  <si>
    <t>Nantes - Luce Courville</t>
  </si>
  <si>
    <t>Nantes - Manufacture</t>
  </si>
  <si>
    <t>Nantes - patrimoine</t>
  </si>
  <si>
    <t>Afi-Nanook 4.5.6</t>
  </si>
  <si>
    <t>Noyal-sur-Brutz</t>
  </si>
  <si>
    <t>Bibliothèque de Noyal-sur-Brutz</t>
  </si>
  <si>
    <t>https://mediatheques.cc-chateaubriant-derval.fr/accueil/no</t>
  </si>
  <si>
    <t>Orvault - La Bugallière</t>
  </si>
  <si>
    <t>Orvault - Le petit chantilire</t>
  </si>
  <si>
    <t>Orvault - Ormedo</t>
  </si>
  <si>
    <t>Orvault - Plaisance</t>
  </si>
  <si>
    <t>Bibliotheque Associative De Plaisance</t>
  </si>
  <si>
    <t>sigb 06 decalog</t>
  </si>
  <si>
    <t>Petit-Auverné</t>
  </si>
  <si>
    <t>Bibliothèque du Petit-Auverné</t>
  </si>
  <si>
    <t>https://mediatheques.cc-chateaubriant-derval.fr/accueil/pe</t>
  </si>
  <si>
    <t>AFI NANOOK 4.5.10</t>
  </si>
  <si>
    <t>FACEBOOK</t>
  </si>
  <si>
    <t>Piriac-sur-Mer</t>
  </si>
  <si>
    <t>Bibliothèque de Piriac</t>
  </si>
  <si>
    <t>https://bibliotheque.piriac-sur-mer.fr/</t>
  </si>
  <si>
    <t>https://www.mediatheque-pontsaintmartin.net/</t>
  </si>
  <si>
    <t>Decalog SIGB Version 13.0.18</t>
  </si>
  <si>
    <t>http:/prefailles.bibenligne.fr</t>
  </si>
  <si>
    <t>BGM SIGB par GM Invent</t>
  </si>
  <si>
    <t>facebook, instagram,</t>
  </si>
  <si>
    <t>Microbib-Novalys version 6-123</t>
  </si>
  <si>
    <t>Rougé</t>
  </si>
  <si>
    <t>Bibliothèque de Rougé</t>
  </si>
  <si>
    <t>https://mediatheques.cc-chateaubriant-derval.fr/accueil/ro</t>
  </si>
  <si>
    <t>Ruffigné</t>
  </si>
  <si>
    <t>Bibliothèque de Ruffigné</t>
  </si>
  <si>
    <t>https://mediatheques.cc-chateaubriant-derval.fr/accueil/ru</t>
  </si>
  <si>
    <t>www.mediatheque.saint-aignan-grandlieu.fr</t>
  </si>
  <si>
    <t>Nanook - Version 4.5.9</t>
  </si>
  <si>
    <t>https://bibliotheque.saint-andre-des-eaux.fr/</t>
  </si>
  <si>
    <t>Saint-Aubin-des-Châteaux</t>
  </si>
  <si>
    <t>Bibliothèque de Saint-Aubin-des-Châteaux</t>
  </si>
  <si>
    <t>https://mediatheques.cc-chateaubriant-derval.fr/accueil/sa</t>
  </si>
  <si>
    <t>Sainte-Luce-sur-Loire</t>
  </si>
  <si>
    <t>Mediatheque-Ludotheque Rene Goscinny</t>
  </si>
  <si>
    <t>https://mediatheque.sainte-luce-loire.com/</t>
  </si>
  <si>
    <t>https://www.bibliotheque-sainte-pazanne.net/accueil</t>
  </si>
  <si>
    <t>Nanook 4.5</t>
  </si>
  <si>
    <t>Https://reseaubiblio.cc-paysdepontchateau.fr</t>
  </si>
  <si>
    <t>bibliotheque.semm.opac3d.fr</t>
  </si>
  <si>
    <t>https://www.mediatheques.estuaire-sillon.fr/accueil</t>
  </si>
  <si>
    <t>https://reseaubiblio.cc-paysdepontchateau.fr/index/index/i</t>
  </si>
  <si>
    <t>Saint-Herblain - Bellevue</t>
  </si>
  <si>
    <t>Bibliothèque Bellevue</t>
  </si>
  <si>
    <t>Saint-Herblain</t>
  </si>
  <si>
    <t>la-bibliotheque.com</t>
  </si>
  <si>
    <t>Saint-Herblain - Bourg</t>
  </si>
  <si>
    <t>Bibliothèque Bourg</t>
  </si>
  <si>
    <t>Saint-Herblain - Charles-Gautier</t>
  </si>
  <si>
    <t>Médiathèque Charles-Gautier-Hermeland</t>
  </si>
  <si>
    <t>Saint-Herblain - Gao-Xingjian</t>
  </si>
  <si>
    <t>Médiathèque Gao-Xingjian</t>
  </si>
  <si>
    <t>Saint-Herblain - Haute chaussée</t>
  </si>
  <si>
    <t>Ludothèque Haute-Chaussée</t>
  </si>
  <si>
    <t>Saint-Herblain - Ludothèque</t>
  </si>
  <si>
    <t>La Ludothèque</t>
  </si>
  <si>
    <t>Saint-Herblain - services centraux</t>
  </si>
  <si>
    <t>La Bibliotheque</t>
  </si>
  <si>
    <t>Decalog sigb</t>
  </si>
  <si>
    <t>https://bibliotheque.sainthilairedeclisson.fr/</t>
  </si>
  <si>
    <t>Afi Nanook 4.5.8</t>
  </si>
  <si>
    <t>https://mediatheque-saintjeandeboiseau.net</t>
  </si>
  <si>
    <t>Afi-Nanook</t>
  </si>
  <si>
    <t>https://stjoachim.bibenligne.fr/</t>
  </si>
  <si>
    <t>Saint-Julien-de-Vouvantes</t>
  </si>
  <si>
    <t>Bibliothèque de Saint-Julien-de-Vouvantes</t>
  </si>
  <si>
    <t>https://bibliotheque.stluminedecoutais.fr/</t>
  </si>
  <si>
    <t>Decalog SIGB v.13.0.71</t>
  </si>
  <si>
    <t>https://mediatheque-colette.opac3d.fr/search.php?action=Ac</t>
  </si>
  <si>
    <t>https://bibliotheques.sudretzatlantique.fr/</t>
  </si>
  <si>
    <t>https://mediatheque.mairie-saintnazaire.fr/</t>
  </si>
  <si>
    <t>Saint-Nazaire - annexe</t>
  </si>
  <si>
    <t>Saint-Nazaire - bibliobus</t>
  </si>
  <si>
    <t>Www.mediatheques.redon-agglomeration.bzh</t>
  </si>
  <si>
    <t>FACEBOOK, INSTAGRAM</t>
  </si>
  <si>
    <t>AFI NANOOK</t>
  </si>
  <si>
    <t>Saint-Vincent-des-Landes</t>
  </si>
  <si>
    <t>Médiathèque de Saint-Vincent-des-Landes</t>
  </si>
  <si>
    <t>www.mediatheques.estuaire-sillon.fr</t>
  </si>
  <si>
    <t>Sion-les-Mines</t>
  </si>
  <si>
    <t>Bibliothèque de Sion-les-Mines</t>
  </si>
  <si>
    <t>https://mediatheques.cc-chateaubriant-derval.fr/accueil/si</t>
  </si>
  <si>
    <t>Soudan</t>
  </si>
  <si>
    <t>Médiathèque de Soudan</t>
  </si>
  <si>
    <t>https://mediatheques.cc-chateaubriant-derval.fr/accueil/so</t>
  </si>
  <si>
    <t>Soulvache</t>
  </si>
  <si>
    <t>Bibliothèque de Soulvache</t>
  </si>
  <si>
    <t>https://www.bibliotheques.cceg.fr/suce-sur-erdre</t>
  </si>
  <si>
    <t>https://www.facebook.com/LaMediatheque.Suce.sur.Erdre</t>
  </si>
  <si>
    <t>www.bibliotheque.thouare.fr</t>
  </si>
  <si>
    <t>décalog</t>
  </si>
  <si>
    <t>page Facebook</t>
  </si>
  <si>
    <t>Vair-sur-Loire - Anetz</t>
  </si>
  <si>
    <t>Vair-sur-Loire - St Herblon</t>
  </si>
  <si>
    <t>Vallons-de-l'Erdre - Bonnoeuvre</t>
  </si>
  <si>
    <t>Vallons-de-l'Erdre - Freigné</t>
  </si>
  <si>
    <t>Vallons-de-l'Erdre - Maumusson</t>
  </si>
  <si>
    <t>Vallons-de-l'Erdre - St Mars la Jaille</t>
  </si>
  <si>
    <t>Vallons-de-l'Erdre - St Sulpice des Landes</t>
  </si>
  <si>
    <t>librecour.vertou.fr</t>
  </si>
  <si>
    <t>Youtube</t>
  </si>
  <si>
    <t>Vertou - annexe</t>
  </si>
  <si>
    <t>https://petite-b.fr/</t>
  </si>
  <si>
    <t>Logiciels PMB et Nanook</t>
  </si>
  <si>
    <t>Villepot</t>
  </si>
  <si>
    <t>Bibliothèque de Villepôt</t>
  </si>
  <si>
    <t>https://mediatheques.cc-chateaubriant-derval.fr/accueil/vi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</si>
</sst>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sz val="11"/>
      <color rgb="FFFF0000"/>
      <name val="Calibri"/>
      <family val="2"/>
      <scheme val="minor"/>
    </font>
    <font>
      <b/>
      <sz val="11"/>
      <color theme="1"/>
      <name val="Calibri"/>
      <family val="2"/>
      <scheme val="minor"/>
    </font>
    <font>
      <b/>
      <sz val="11"/>
      <color theme="4"/>
      <name val="Calibri"/>
      <family val="2"/>
      <scheme val="minor"/>
    </font>
    <font>
      <b/>
      <sz val="16"/>
      <color rgb="FFFF0000"/>
      <name val="Calibri"/>
      <family val="2"/>
      <scheme val="minor"/>
    </font>
  </fonts>
  <fills count="3">
    <fill>
      <patternFill patternType="none"/>
    </fill>
    <fill>
      <patternFill patternType="gray125"/>
    </fill>
    <fill>
      <patternFill patternType="solid">
        <fgColor theme="9" tint="0.79998168889431442"/>
        <bgColor indexed="64"/>
      </patternFill>
    </fill>
  </fills>
  <borders count="1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29">
    <xf numFmtId="0" fontId="0" fillId="0" borderId="0" xfId="0"/>
    <xf numFmtId="0" fontId="1" fillId="0" borderId="5" xfId="0" applyFont="1" applyBorder="1"/>
    <xf numFmtId="1" fontId="0" fillId="0" borderId="0" xfId="0" applyNumberFormat="1"/>
    <xf numFmtId="0" fontId="2" fillId="0" borderId="0" xfId="0" applyFont="1"/>
    <xf numFmtId="0" fontId="2" fillId="0" borderId="1" xfId="0" applyFont="1" applyBorder="1"/>
    <xf numFmtId="0" fontId="0" fillId="0" borderId="3" xfId="0" applyBorder="1"/>
    <xf numFmtId="0" fontId="2" fillId="0" borderId="4" xfId="0" applyFont="1" applyBorder="1"/>
    <xf numFmtId="0" fontId="0" fillId="0" borderId="6" xfId="0" applyBorder="1"/>
    <xf numFmtId="0" fontId="2" fillId="0" borderId="7" xfId="0" applyFont="1" applyBorder="1"/>
    <xf numFmtId="0" fontId="0" fillId="0" borderId="9" xfId="0" applyBorder="1"/>
    <xf numFmtId="0" fontId="4" fillId="0" borderId="0" xfId="0" applyFont="1"/>
    <xf numFmtId="2" fontId="4" fillId="0" borderId="0" xfId="0" applyNumberFormat="1" applyFont="1"/>
    <xf numFmtId="164" fontId="4" fillId="0" borderId="0" xfId="0" applyNumberFormat="1" applyFont="1"/>
    <xf numFmtId="0" fontId="2" fillId="0" borderId="1" xfId="0" applyFont="1" applyBorder="1" applyAlignment="1">
      <alignment wrapText="1"/>
    </xf>
    <xf numFmtId="0" fontId="2" fillId="0" borderId="2" xfId="0" applyFont="1" applyBorder="1" applyAlignment="1">
      <alignment wrapText="1"/>
    </xf>
    <xf numFmtId="0" fontId="3" fillId="0" borderId="2" xfId="0" applyFont="1" applyBorder="1" applyAlignment="1">
      <alignment wrapText="1"/>
    </xf>
    <xf numFmtId="0" fontId="2" fillId="0" borderId="3" xfId="0" applyFont="1" applyBorder="1" applyAlignment="1">
      <alignment wrapText="1"/>
    </xf>
    <xf numFmtId="0" fontId="2" fillId="0" borderId="0" xfId="0" applyFont="1" applyAlignment="1">
      <alignment wrapText="1"/>
    </xf>
    <xf numFmtId="0" fontId="0" fillId="0" borderId="5" xfId="0" applyBorder="1"/>
    <xf numFmtId="2" fontId="0" fillId="0" borderId="5" xfId="0" applyNumberFormat="1" applyBorder="1"/>
    <xf numFmtId="164" fontId="0" fillId="0" borderId="5" xfId="0" applyNumberFormat="1" applyBorder="1"/>
    <xf numFmtId="1" fontId="0" fillId="0" borderId="5" xfId="0" applyNumberFormat="1" applyBorder="1"/>
    <xf numFmtId="0" fontId="0" fillId="0" borderId="8" xfId="0" applyBorder="1"/>
    <xf numFmtId="0" fontId="2" fillId="2" borderId="4" xfId="0" applyFont="1" applyFill="1" applyBorder="1"/>
    <xf numFmtId="0" fontId="0" fillId="2" borderId="6" xfId="0" applyFill="1" applyBorder="1"/>
    <xf numFmtId="1" fontId="4" fillId="0" borderId="0" xfId="0" applyNumberFormat="1" applyFont="1"/>
    <xf numFmtId="1" fontId="2" fillId="0" borderId="2" xfId="0" applyNumberFormat="1" applyFont="1" applyBorder="1" applyAlignment="1">
      <alignment wrapText="1"/>
    </xf>
    <xf numFmtId="1" fontId="1" fillId="0" borderId="5" xfId="0" applyNumberFormat="1" applyFont="1" applyBorder="1"/>
    <xf numFmtId="1" fontId="0" fillId="0" borderId="8"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180975</xdr:rowOff>
    </xdr:from>
    <xdr:to>
      <xdr:col>2</xdr:col>
      <xdr:colOff>133350</xdr:colOff>
      <xdr:row>9</xdr:row>
      <xdr:rowOff>57150</xdr:rowOff>
    </xdr:to>
    <xdr:sp macro="" textlink="">
      <xdr:nvSpPr>
        <xdr:cNvPr id="2" name="ZoneTexte 1">
          <a:extLst>
            <a:ext uri="{FF2B5EF4-FFF2-40B4-BE49-F238E27FC236}">
              <a16:creationId xmlns:a16="http://schemas.microsoft.com/office/drawing/2014/main" id="{74753A95-5FE8-4E4C-A9FB-D9B2E85A951D}"/>
            </a:ext>
          </a:extLst>
        </xdr:cNvPr>
        <xdr:cNvSpPr txBox="1"/>
      </xdr:nvSpPr>
      <xdr:spPr>
        <a:xfrm>
          <a:off x="180975" y="180975"/>
          <a:ext cx="14077950" cy="159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Ce document présente une vision synthétique</a:t>
          </a:r>
          <a:r>
            <a:rPr lang="fr-FR" sz="1100" b="1" baseline="0"/>
            <a:t> et simplifiée des statistiques des bibliothèques de Loire-Atlantique telles que saisies dans le rapport SCRIB (données de 2022 saisies en 2023).</a:t>
          </a:r>
        </a:p>
        <a:p>
          <a:endParaRPr lang="fr-FR" sz="1100" b="1"/>
        </a:p>
        <a:p>
          <a:r>
            <a:rPr lang="fr-FR" sz="1100" b="1"/>
            <a:t>Les données principales</a:t>
          </a:r>
          <a:r>
            <a:rPr lang="fr-FR" sz="1100" b="1" baseline="0"/>
            <a:t> se trouvent dans l'onglet "synthèse". Une ligne par bibliothèque et une colonne par indicateur. Les colonnes dont les intitulés sont </a:t>
          </a:r>
          <a:r>
            <a:rPr lang="fr-FR" sz="1100" b="1" baseline="0">
              <a:solidFill>
                <a:schemeClr val="accent5"/>
              </a:solidFill>
            </a:rPr>
            <a:t>bleus</a:t>
          </a:r>
          <a:r>
            <a:rPr lang="fr-FR" sz="1100" b="1" baseline="0"/>
            <a:t> sont des calculs. Les données en </a:t>
          </a:r>
          <a:r>
            <a:rPr lang="fr-FR" sz="1100" b="1" baseline="0">
              <a:solidFill>
                <a:srgbClr val="FF0000"/>
              </a:solidFill>
            </a:rPr>
            <a:t>rouge</a:t>
          </a:r>
          <a:r>
            <a:rPr lang="fr-FR" sz="1100" b="1" baseline="0"/>
            <a:t> ou en </a:t>
          </a:r>
          <a:r>
            <a:rPr lang="fr-FR" sz="1100" b="1" baseline="0">
              <a:solidFill>
                <a:srgbClr val="7030A0"/>
              </a:solidFill>
            </a:rPr>
            <a:t>violet</a:t>
          </a:r>
          <a:r>
            <a:rPr lang="fr-FR" sz="1100" b="1" baseline="0"/>
            <a:t> sont des données qui ont dû être recalculées (par exemple pour les réseaux quand on dispose du total pour le réseau mais pas du détail par bibliothèque)</a:t>
          </a:r>
        </a:p>
        <a:p>
          <a:endParaRPr lang="fr-FR" sz="1100" b="1" baseline="0"/>
        </a:p>
        <a:p>
          <a:r>
            <a:rPr lang="fr-FR" sz="1100" b="1" baseline="0"/>
            <a:t>La première ligne (en rouge) est une somme dynamique. Vous pouvez utiliser les filtres pour restreindre les bibliothèques affichées, et les totaux se mettront automatiquement à jour (par exemple pour calculer le taux d'emprunteurs des bibliothèques d'une com com ou des villes entre 2000 et 4000 habitants...)</a:t>
          </a:r>
        </a:p>
        <a:p>
          <a:pPr algn="ctr"/>
          <a:r>
            <a:rPr lang="fr-FR" sz="1600" b="1" baseline="0">
              <a:solidFill>
                <a:schemeClr val="accent5"/>
              </a:solidFill>
            </a:rPr>
            <a:t>Explications des principales colonnes</a:t>
          </a:r>
          <a:endParaRPr lang="fr-FR" sz="1600" b="1">
            <a:solidFill>
              <a:schemeClr val="accent5"/>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1:B37"/>
  <sheetViews>
    <sheetView tabSelected="1" workbookViewId="0">
      <selection activeCell="A32" sqref="A32"/>
    </sheetView>
  </sheetViews>
  <sheetFormatPr baseColWidth="10" defaultColWidth="9.140625" defaultRowHeight="15" x14ac:dyDescent="0.25"/>
  <cols>
    <col min="1" max="1" width="29.5703125" style="3" customWidth="1"/>
    <col min="2" max="2" width="182.28515625" customWidth="1"/>
  </cols>
  <sheetData>
    <row r="11" spans="1:2" ht="15.75" thickBot="1" x14ac:dyDescent="0.3"/>
    <row r="12" spans="1:2" x14ac:dyDescent="0.25">
      <c r="A12" s="4" t="s">
        <v>467</v>
      </c>
      <c r="B12" s="5" t="s">
        <v>460</v>
      </c>
    </row>
    <row r="13" spans="1:2" x14ac:dyDescent="0.25">
      <c r="A13" s="23" t="s">
        <v>466</v>
      </c>
      <c r="B13" s="24" t="s">
        <v>461</v>
      </c>
    </row>
    <row r="14" spans="1:2" x14ac:dyDescent="0.25">
      <c r="A14" s="6" t="s">
        <v>15</v>
      </c>
      <c r="B14" s="7" t="s">
        <v>462</v>
      </c>
    </row>
    <row r="15" spans="1:2" x14ac:dyDescent="0.25">
      <c r="A15" s="6"/>
      <c r="B15" s="7" t="s">
        <v>463</v>
      </c>
    </row>
    <row r="16" spans="1:2" x14ac:dyDescent="0.25">
      <c r="A16" s="23" t="s">
        <v>464</v>
      </c>
      <c r="B16" s="24" t="s">
        <v>465</v>
      </c>
    </row>
    <row r="17" spans="1:2" x14ac:dyDescent="0.25">
      <c r="A17" s="6" t="s">
        <v>469</v>
      </c>
      <c r="B17" s="7" t="s">
        <v>468</v>
      </c>
    </row>
    <row r="18" spans="1:2" x14ac:dyDescent="0.25">
      <c r="A18" s="23" t="s">
        <v>21</v>
      </c>
      <c r="B18" s="24" t="s">
        <v>470</v>
      </c>
    </row>
    <row r="19" spans="1:2" x14ac:dyDescent="0.25">
      <c r="A19" s="6" t="s">
        <v>471</v>
      </c>
      <c r="B19" s="7" t="s">
        <v>472</v>
      </c>
    </row>
    <row r="20" spans="1:2" x14ac:dyDescent="0.25">
      <c r="A20" s="6"/>
      <c r="B20" s="7" t="s">
        <v>474</v>
      </c>
    </row>
    <row r="21" spans="1:2" x14ac:dyDescent="0.25">
      <c r="A21" s="23" t="s">
        <v>473</v>
      </c>
      <c r="B21" s="24" t="s">
        <v>475</v>
      </c>
    </row>
    <row r="22" spans="1:2" x14ac:dyDescent="0.25">
      <c r="A22" s="23"/>
      <c r="B22" s="24" t="s">
        <v>496</v>
      </c>
    </row>
    <row r="23" spans="1:2" x14ac:dyDescent="0.25">
      <c r="A23" s="6" t="s">
        <v>24</v>
      </c>
      <c r="B23" s="7" t="s">
        <v>497</v>
      </c>
    </row>
    <row r="24" spans="1:2" x14ac:dyDescent="0.25">
      <c r="A24" s="23" t="s">
        <v>25</v>
      </c>
      <c r="B24" s="24" t="s">
        <v>476</v>
      </c>
    </row>
    <row r="25" spans="1:2" x14ac:dyDescent="0.25">
      <c r="A25" s="6" t="s">
        <v>477</v>
      </c>
      <c r="B25" s="7" t="s">
        <v>478</v>
      </c>
    </row>
    <row r="26" spans="1:2" x14ac:dyDescent="0.25">
      <c r="A26" s="6"/>
      <c r="B26" s="7" t="s">
        <v>479</v>
      </c>
    </row>
    <row r="27" spans="1:2" x14ac:dyDescent="0.25">
      <c r="A27" s="23" t="s">
        <v>26</v>
      </c>
      <c r="B27" s="24" t="s">
        <v>480</v>
      </c>
    </row>
    <row r="28" spans="1:2" x14ac:dyDescent="0.25">
      <c r="A28" s="23"/>
      <c r="B28" s="24" t="s">
        <v>481</v>
      </c>
    </row>
    <row r="29" spans="1:2" x14ac:dyDescent="0.25">
      <c r="A29" s="6" t="s">
        <v>482</v>
      </c>
      <c r="B29" s="7" t="s">
        <v>483</v>
      </c>
    </row>
    <row r="30" spans="1:2" x14ac:dyDescent="0.25">
      <c r="A30" s="23" t="s">
        <v>486</v>
      </c>
      <c r="B30" s="24" t="s">
        <v>484</v>
      </c>
    </row>
    <row r="31" spans="1:2" x14ac:dyDescent="0.25">
      <c r="A31" s="6" t="s">
        <v>485</v>
      </c>
      <c r="B31" s="7" t="s">
        <v>487</v>
      </c>
    </row>
    <row r="32" spans="1:2" x14ac:dyDescent="0.25">
      <c r="A32" s="23" t="s">
        <v>488</v>
      </c>
      <c r="B32" s="24" t="s">
        <v>489</v>
      </c>
    </row>
    <row r="33" spans="1:2" x14ac:dyDescent="0.25">
      <c r="A33" s="6" t="s">
        <v>31</v>
      </c>
      <c r="B33" s="7" t="s">
        <v>490</v>
      </c>
    </row>
    <row r="34" spans="1:2" x14ac:dyDescent="0.25">
      <c r="A34" s="23" t="s">
        <v>495</v>
      </c>
      <c r="B34" s="24" t="s">
        <v>498</v>
      </c>
    </row>
    <row r="35" spans="1:2" x14ac:dyDescent="0.25">
      <c r="A35" s="6" t="s">
        <v>34</v>
      </c>
      <c r="B35" s="7" t="s">
        <v>491</v>
      </c>
    </row>
    <row r="36" spans="1:2" x14ac:dyDescent="0.25">
      <c r="A36" s="23" t="s">
        <v>35</v>
      </c>
      <c r="B36" s="24" t="s">
        <v>492</v>
      </c>
    </row>
    <row r="37" spans="1:2" ht="15.75" thickBot="1" x14ac:dyDescent="0.3">
      <c r="A37" s="8" t="s">
        <v>493</v>
      </c>
      <c r="B37" s="9" t="s">
        <v>494</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38B2E-B271-44AA-8860-A7A039D8E4FB}">
  <sheetPr filterMode="1"/>
  <dimension ref="A1:BG230"/>
  <sheetViews>
    <sheetView workbookViewId="0">
      <pane xSplit="1" ySplit="2" topLeftCell="B3" activePane="bottomRight" state="frozen"/>
      <selection pane="topRight" activeCell="B1" sqref="B1"/>
      <selection pane="bottomLeft" activeCell="A3" sqref="A3"/>
      <selection pane="bottomRight"/>
    </sheetView>
  </sheetViews>
  <sheetFormatPr baseColWidth="10" defaultRowHeight="15" x14ac:dyDescent="0.25"/>
  <cols>
    <col min="1" max="1" width="28.85546875" style="3" customWidth="1"/>
    <col min="2" max="7" width="1.7109375" customWidth="1"/>
    <col min="8" max="8" width="31.140625" customWidth="1"/>
    <col min="9" max="9" width="2" customWidth="1"/>
    <col min="10" max="10" width="9.85546875" customWidth="1"/>
    <col min="11" max="11" width="10" customWidth="1"/>
    <col min="12" max="12" width="38.5703125" customWidth="1"/>
    <col min="13" max="13" width="11.85546875" customWidth="1"/>
    <col min="14" max="14" width="10.28515625" customWidth="1"/>
    <col min="15" max="15" width="9.42578125" customWidth="1"/>
    <col min="17" max="17" width="8.28515625" customWidth="1"/>
    <col min="18" max="18" width="20" customWidth="1"/>
    <col min="21" max="28" width="1.7109375" customWidth="1"/>
    <col min="29" max="29" width="10.7109375" customWidth="1"/>
    <col min="30" max="30" width="16" customWidth="1"/>
    <col min="31" max="31" width="10.42578125" customWidth="1"/>
    <col min="32" max="32" width="10" customWidth="1"/>
    <col min="33" max="33" width="10.7109375" customWidth="1"/>
    <col min="34" max="34" width="11.140625" customWidth="1"/>
    <col min="35" max="36" width="13" customWidth="1"/>
    <col min="39" max="39" width="14.85546875" customWidth="1"/>
    <col min="40" max="40" width="14.42578125" customWidth="1"/>
    <col min="41" max="41" width="15.5703125" customWidth="1"/>
    <col min="42" max="42" width="15.140625" customWidth="1"/>
    <col min="43" max="43" width="9.140625" customWidth="1"/>
    <col min="44" max="44" width="10.28515625" customWidth="1"/>
    <col min="45" max="47" width="1.7109375" customWidth="1"/>
    <col min="51" max="51" width="11.42578125" style="2"/>
    <col min="52" max="53" width="13" customWidth="1"/>
    <col min="56" max="56" width="12.85546875" customWidth="1"/>
  </cols>
  <sheetData>
    <row r="1" spans="1:59" s="10" customFormat="1" ht="21.75" thickBot="1" x14ac:dyDescent="0.4">
      <c r="J1" s="10">
        <f>SUBTOTAL(9,J3:J228)</f>
        <v>191</v>
      </c>
      <c r="M1" s="10">
        <f t="shared" ref="M1:BF1" si="0">SUBTOTAL(9,M3:M228)</f>
        <v>685120</v>
      </c>
      <c r="N1" s="10">
        <f t="shared" si="0"/>
        <v>2142.3000000000002</v>
      </c>
      <c r="O1" s="10">
        <f t="shared" si="0"/>
        <v>3939</v>
      </c>
      <c r="P1" s="10">
        <f t="shared" si="0"/>
        <v>311</v>
      </c>
      <c r="S1" s="10">
        <f t="shared" si="0"/>
        <v>46519</v>
      </c>
      <c r="T1" s="11">
        <f>S1/M1</f>
        <v>6.7899054180289589E-2</v>
      </c>
      <c r="U1" s="10">
        <f t="shared" si="0"/>
        <v>1623986</v>
      </c>
      <c r="V1" s="10">
        <f t="shared" si="0"/>
        <v>125314</v>
      </c>
      <c r="W1" s="10">
        <f t="shared" si="0"/>
        <v>73314</v>
      </c>
      <c r="X1" s="10">
        <f t="shared" si="0"/>
        <v>3431</v>
      </c>
      <c r="Y1" s="10">
        <f t="shared" si="0"/>
        <v>106110</v>
      </c>
      <c r="Z1" s="10">
        <f t="shared" si="0"/>
        <v>8575</v>
      </c>
      <c r="AA1" s="10">
        <f t="shared" si="0"/>
        <v>1162</v>
      </c>
      <c r="AB1" s="10">
        <f t="shared" si="0"/>
        <v>656</v>
      </c>
      <c r="AC1" s="10">
        <f t="shared" si="0"/>
        <v>13249</v>
      </c>
      <c r="AD1" s="10">
        <f t="shared" si="0"/>
        <v>1804572</v>
      </c>
      <c r="AE1" s="12">
        <f>AD1/M1</f>
        <v>2.6339502568893041</v>
      </c>
      <c r="AF1" s="12">
        <f>AD1/S1</f>
        <v>38.792149444313075</v>
      </c>
      <c r="AG1" s="10">
        <f t="shared" si="0"/>
        <v>148101</v>
      </c>
      <c r="AH1" s="12">
        <f>AG1*100/M1</f>
        <v>21.616797057449791</v>
      </c>
      <c r="AI1" s="12">
        <f>AD1/AG1</f>
        <v>12.184738793120911</v>
      </c>
      <c r="AJ1" s="12">
        <f>AI1/2</f>
        <v>6.0923693965604553</v>
      </c>
      <c r="AK1" s="10">
        <f t="shared" si="0"/>
        <v>96717</v>
      </c>
      <c r="AL1" s="12">
        <f>AK1*100/M1</f>
        <v>14.116797057449789</v>
      </c>
      <c r="AM1" s="10">
        <f t="shared" si="0"/>
        <v>116860</v>
      </c>
      <c r="AN1" s="12">
        <f>AM1*100/M1</f>
        <v>17.056865950490426</v>
      </c>
      <c r="AO1" s="10">
        <f t="shared" si="0"/>
        <v>520966</v>
      </c>
      <c r="AP1" s="10">
        <f t="shared" si="0"/>
        <v>3944148</v>
      </c>
      <c r="AQ1" s="12">
        <f>AP1/M1</f>
        <v>5.7568717888836991</v>
      </c>
      <c r="AR1" s="12">
        <f>AP1/AD1</f>
        <v>2.1856418031533238</v>
      </c>
      <c r="AS1" s="10">
        <f t="shared" si="0"/>
        <v>191336</v>
      </c>
      <c r="AT1" s="10">
        <f t="shared" si="0"/>
        <v>799</v>
      </c>
      <c r="AU1" s="10">
        <f t="shared" si="0"/>
        <v>13789</v>
      </c>
      <c r="AV1" s="10">
        <f t="shared" si="0"/>
        <v>205924</v>
      </c>
      <c r="AW1" s="10">
        <f t="shared" si="0"/>
        <v>0</v>
      </c>
      <c r="AX1" s="10">
        <f t="shared" si="0"/>
        <v>0</v>
      </c>
      <c r="AY1" s="25">
        <f t="shared" si="0"/>
        <v>421609.45942145964</v>
      </c>
      <c r="AZ1" s="10">
        <f t="shared" si="0"/>
        <v>1934763</v>
      </c>
      <c r="BA1" s="12">
        <f>AZ1/M1</f>
        <v>2.8239768215787016</v>
      </c>
      <c r="BB1" s="10">
        <f t="shared" si="0"/>
        <v>265.46000000000032</v>
      </c>
      <c r="BC1" s="12">
        <f>BB1*2000/M1</f>
        <v>0.77492993928071097</v>
      </c>
      <c r="BD1" s="10">
        <f t="shared" si="0"/>
        <v>2143</v>
      </c>
      <c r="BF1" s="10">
        <f t="shared" si="0"/>
        <v>0</v>
      </c>
    </row>
    <row r="2" spans="1:59" s="17" customFormat="1" ht="60" customHeight="1" x14ac:dyDescent="0.25">
      <c r="A2" s="13" t="s">
        <v>0</v>
      </c>
      <c r="B2" s="14" t="s">
        <v>1</v>
      </c>
      <c r="C2" s="14" t="s">
        <v>2</v>
      </c>
      <c r="D2" s="14" t="s">
        <v>3</v>
      </c>
      <c r="E2" s="14" t="s">
        <v>4</v>
      </c>
      <c r="F2" s="14" t="s">
        <v>5</v>
      </c>
      <c r="G2" s="14" t="s">
        <v>499</v>
      </c>
      <c r="H2" s="14" t="s">
        <v>6</v>
      </c>
      <c r="I2" s="14" t="s">
        <v>500</v>
      </c>
      <c r="J2" s="14" t="s">
        <v>7</v>
      </c>
      <c r="K2" s="14" t="s">
        <v>8</v>
      </c>
      <c r="L2" s="14" t="s">
        <v>9</v>
      </c>
      <c r="M2" s="14" t="s">
        <v>10</v>
      </c>
      <c r="N2" s="14" t="s">
        <v>11</v>
      </c>
      <c r="O2" s="14" t="s">
        <v>12</v>
      </c>
      <c r="P2" s="14" t="s">
        <v>13</v>
      </c>
      <c r="Q2" s="14" t="s">
        <v>501</v>
      </c>
      <c r="R2" s="14" t="s">
        <v>14</v>
      </c>
      <c r="S2" s="14" t="s">
        <v>15</v>
      </c>
      <c r="T2" s="15" t="s">
        <v>16</v>
      </c>
      <c r="U2" s="14" t="s">
        <v>502</v>
      </c>
      <c r="V2" s="14" t="s">
        <v>17</v>
      </c>
      <c r="W2" s="14" t="s">
        <v>503</v>
      </c>
      <c r="X2" s="14" t="s">
        <v>18</v>
      </c>
      <c r="Y2" s="14" t="s">
        <v>504</v>
      </c>
      <c r="Z2" s="14" t="s">
        <v>19</v>
      </c>
      <c r="AA2" s="14" t="s">
        <v>505</v>
      </c>
      <c r="AB2" s="14" t="s">
        <v>20</v>
      </c>
      <c r="AC2" s="14" t="s">
        <v>506</v>
      </c>
      <c r="AD2" s="14" t="s">
        <v>507</v>
      </c>
      <c r="AE2" s="15" t="s">
        <v>22</v>
      </c>
      <c r="AF2" s="15" t="s">
        <v>23</v>
      </c>
      <c r="AG2" s="14" t="s">
        <v>24</v>
      </c>
      <c r="AH2" s="15" t="s">
        <v>508</v>
      </c>
      <c r="AI2" s="15" t="s">
        <v>477</v>
      </c>
      <c r="AJ2" s="15" t="s">
        <v>26</v>
      </c>
      <c r="AK2" s="14" t="s">
        <v>27</v>
      </c>
      <c r="AL2" s="15" t="s">
        <v>509</v>
      </c>
      <c r="AM2" s="14" t="s">
        <v>28</v>
      </c>
      <c r="AN2" s="15" t="s">
        <v>510</v>
      </c>
      <c r="AO2" s="14" t="s">
        <v>29</v>
      </c>
      <c r="AP2" s="14" t="s">
        <v>30</v>
      </c>
      <c r="AQ2" s="15" t="s">
        <v>511</v>
      </c>
      <c r="AR2" s="15" t="s">
        <v>512</v>
      </c>
      <c r="AS2" s="14" t="s">
        <v>513</v>
      </c>
      <c r="AT2" s="14" t="s">
        <v>514</v>
      </c>
      <c r="AU2" s="14" t="s">
        <v>515</v>
      </c>
      <c r="AV2" s="14" t="s">
        <v>516</v>
      </c>
      <c r="AW2" s="14" t="s">
        <v>32</v>
      </c>
      <c r="AX2" s="14" t="s">
        <v>517</v>
      </c>
      <c r="AY2" s="26" t="s">
        <v>33</v>
      </c>
      <c r="AZ2" s="14" t="s">
        <v>495</v>
      </c>
      <c r="BA2" s="15" t="s">
        <v>518</v>
      </c>
      <c r="BB2" s="14" t="s">
        <v>35</v>
      </c>
      <c r="BC2" s="15" t="s">
        <v>493</v>
      </c>
      <c r="BD2" s="14" t="s">
        <v>519</v>
      </c>
      <c r="BE2" s="16" t="s">
        <v>520</v>
      </c>
    </row>
    <row r="3" spans="1:59" x14ac:dyDescent="0.25">
      <c r="A3" s="6" t="s">
        <v>36</v>
      </c>
      <c r="B3" s="18">
        <v>5711</v>
      </c>
      <c r="C3" s="18" t="s">
        <v>37</v>
      </c>
      <c r="D3" s="18">
        <v>44170</v>
      </c>
      <c r="E3" s="18" t="s">
        <v>36</v>
      </c>
      <c r="F3" s="18">
        <v>44001</v>
      </c>
      <c r="G3" s="18">
        <v>244400537</v>
      </c>
      <c r="H3" s="18" t="s">
        <v>38</v>
      </c>
      <c r="I3" s="18">
        <v>15</v>
      </c>
      <c r="J3" s="18">
        <v>1</v>
      </c>
      <c r="K3" s="18">
        <v>1</v>
      </c>
      <c r="L3" s="18" t="s">
        <v>521</v>
      </c>
      <c r="M3" s="18">
        <v>2107</v>
      </c>
      <c r="N3" s="18">
        <v>6</v>
      </c>
      <c r="O3" s="18">
        <v>28</v>
      </c>
      <c r="P3" s="18">
        <v>1</v>
      </c>
      <c r="Q3" s="18" t="s">
        <v>39</v>
      </c>
      <c r="R3" t="s">
        <v>522</v>
      </c>
      <c r="S3" s="18">
        <v>130</v>
      </c>
      <c r="T3" s="19">
        <f t="shared" ref="T3:T23" si="1">S3/M3</f>
        <v>6.1699098243948744E-2</v>
      </c>
      <c r="U3" s="18">
        <v>4015</v>
      </c>
      <c r="V3" s="18">
        <v>322</v>
      </c>
      <c r="W3" s="18">
        <v>0</v>
      </c>
      <c r="X3" s="18">
        <v>0</v>
      </c>
      <c r="Y3" s="18">
        <v>47</v>
      </c>
      <c r="Z3" s="18">
        <v>0</v>
      </c>
      <c r="AA3" s="18">
        <v>0</v>
      </c>
      <c r="AB3" s="18">
        <v>0</v>
      </c>
      <c r="AC3" s="18">
        <v>5</v>
      </c>
      <c r="AD3" s="18">
        <f t="shared" ref="AD3:AD66" si="2">U3+W3+Y3+AA3</f>
        <v>4062</v>
      </c>
      <c r="AE3" s="20">
        <f t="shared" ref="AE3:AE23" si="3">AD3/M3</f>
        <v>1.927859515899383</v>
      </c>
      <c r="AF3" s="20">
        <f t="shared" ref="AF3:AF34" si="4">AD3/S3</f>
        <v>31.246153846153845</v>
      </c>
      <c r="AG3" s="18">
        <f>V3+X3+Z3+AB3</f>
        <v>322</v>
      </c>
      <c r="AH3" s="20">
        <f t="shared" ref="AH3:AH23" si="5">AG3*100/M3</f>
        <v>15.282392026578073</v>
      </c>
      <c r="AI3" s="20">
        <f t="shared" ref="AI3:AI48" si="6">AD3/AG3</f>
        <v>12.614906832298137</v>
      </c>
      <c r="AJ3" s="20">
        <f t="shared" ref="AJ3:AJ48" si="7">AI3/2</f>
        <v>6.3074534161490687</v>
      </c>
      <c r="AK3" s="18"/>
      <c r="AL3" s="20">
        <f t="shared" ref="AL3:AL66" si="8">AK3*100/M3</f>
        <v>0</v>
      </c>
      <c r="AM3" s="18">
        <v>223</v>
      </c>
      <c r="AN3" s="20">
        <f t="shared" ref="AN3:AN66" si="9">AM3*100/M3</f>
        <v>10.583768391077362</v>
      </c>
      <c r="AO3" s="18">
        <v>1271</v>
      </c>
      <c r="AP3" s="18">
        <v>5837</v>
      </c>
      <c r="AQ3" s="20">
        <f t="shared" ref="AQ3:AQ66" si="10">AP3/M3</f>
        <v>2.7702895111532984</v>
      </c>
      <c r="AR3" s="20">
        <f t="shared" ref="AR3:AR66" si="11">AP3/AD3</f>
        <v>1.4369768586903005</v>
      </c>
      <c r="AS3" s="18">
        <v>635</v>
      </c>
      <c r="AT3" s="18">
        <v>0</v>
      </c>
      <c r="AU3" s="18">
        <v>33</v>
      </c>
      <c r="AV3" s="18">
        <f t="shared" ref="AV3:AV66" si="12">AS3+AT3+AU3</f>
        <v>668</v>
      </c>
      <c r="AW3" s="18" t="s">
        <v>40</v>
      </c>
      <c r="AX3" s="18"/>
      <c r="AY3" s="21">
        <v>443</v>
      </c>
      <c r="AZ3" s="18">
        <v>3434</v>
      </c>
      <c r="BA3" s="20">
        <f t="shared" ref="BA3:BA66" si="13">AZ3/M3</f>
        <v>1.6298054105363076</v>
      </c>
      <c r="BB3" s="18">
        <v>0.4</v>
      </c>
      <c r="BC3" s="20">
        <f t="shared" ref="BC3:BC66" si="14">BB3*2000/M3</f>
        <v>0.37968675842429994</v>
      </c>
      <c r="BD3" s="18">
        <v>7</v>
      </c>
      <c r="BE3" s="7" t="s">
        <v>39</v>
      </c>
    </row>
    <row r="4" spans="1:59" x14ac:dyDescent="0.25">
      <c r="A4" s="6" t="s">
        <v>43</v>
      </c>
      <c r="B4" s="18">
        <v>1844</v>
      </c>
      <c r="C4" s="18" t="s">
        <v>44</v>
      </c>
      <c r="D4" s="18">
        <v>44150</v>
      </c>
      <c r="E4" s="18" t="s">
        <v>43</v>
      </c>
      <c r="F4" s="18">
        <v>44003</v>
      </c>
      <c r="G4" s="18">
        <v>244400552</v>
      </c>
      <c r="H4" s="18" t="s">
        <v>45</v>
      </c>
      <c r="I4" s="18">
        <v>113</v>
      </c>
      <c r="J4" s="18">
        <v>1</v>
      </c>
      <c r="K4" s="18">
        <v>1</v>
      </c>
      <c r="L4" s="18" t="s">
        <v>523</v>
      </c>
      <c r="M4" s="18">
        <v>11435</v>
      </c>
      <c r="N4" s="18">
        <v>25</v>
      </c>
      <c r="O4" s="18"/>
      <c r="P4" s="18">
        <v>2</v>
      </c>
      <c r="Q4" s="18" t="s">
        <v>40</v>
      </c>
      <c r="R4" s="18" t="s">
        <v>116</v>
      </c>
      <c r="S4" s="18">
        <v>1187</v>
      </c>
      <c r="T4" s="19">
        <f t="shared" si="1"/>
        <v>0.10380411018801924</v>
      </c>
      <c r="U4" s="18">
        <v>39450</v>
      </c>
      <c r="V4" s="18"/>
      <c r="W4" s="18">
        <v>10985</v>
      </c>
      <c r="X4" s="18"/>
      <c r="Y4" s="18">
        <v>3728</v>
      </c>
      <c r="Z4" s="18"/>
      <c r="AA4" s="18">
        <v>0</v>
      </c>
      <c r="AB4" s="18">
        <v>0</v>
      </c>
      <c r="AC4" s="18"/>
      <c r="AD4" s="18">
        <f t="shared" si="2"/>
        <v>54163</v>
      </c>
      <c r="AE4" s="20">
        <f t="shared" si="3"/>
        <v>4.7365981635330128</v>
      </c>
      <c r="AF4" s="20">
        <f t="shared" si="4"/>
        <v>45.630160067396801</v>
      </c>
      <c r="AG4" s="1">
        <v>2442</v>
      </c>
      <c r="AH4" s="20">
        <f t="shared" si="5"/>
        <v>21.35548753825973</v>
      </c>
      <c r="AI4" s="20">
        <f t="shared" si="6"/>
        <v>22.17977067977068</v>
      </c>
      <c r="AJ4" s="20">
        <f t="shared" si="7"/>
        <v>11.08988533988534</v>
      </c>
      <c r="AK4" s="18"/>
      <c r="AL4" s="20">
        <f t="shared" si="8"/>
        <v>0</v>
      </c>
      <c r="AM4" s="18">
        <v>3809</v>
      </c>
      <c r="AN4" s="20">
        <f t="shared" si="9"/>
        <v>33.310013117621338</v>
      </c>
      <c r="AO4" s="18"/>
      <c r="AP4" s="18">
        <v>161328</v>
      </c>
      <c r="AQ4" s="20">
        <f t="shared" si="10"/>
        <v>14.108264101442938</v>
      </c>
      <c r="AR4" s="20">
        <f t="shared" si="11"/>
        <v>2.9785647028414233</v>
      </c>
      <c r="AS4" s="18"/>
      <c r="AT4" s="18"/>
      <c r="AU4" s="18"/>
      <c r="AV4" s="18">
        <f t="shared" si="12"/>
        <v>0</v>
      </c>
      <c r="AW4" s="18" t="s">
        <v>40</v>
      </c>
      <c r="AX4" s="18" t="s">
        <v>524</v>
      </c>
      <c r="AY4" s="27">
        <v>15321</v>
      </c>
      <c r="AZ4" s="1">
        <v>45098</v>
      </c>
      <c r="BA4" s="20">
        <f t="shared" si="13"/>
        <v>3.9438565806733714</v>
      </c>
      <c r="BB4" s="18">
        <v>11.5</v>
      </c>
      <c r="BC4" s="20">
        <f t="shared" si="14"/>
        <v>2.0113686051595976</v>
      </c>
      <c r="BD4" s="18">
        <v>10</v>
      </c>
      <c r="BE4" s="7" t="s">
        <v>39</v>
      </c>
      <c r="BF4" s="2"/>
      <c r="BG4" s="2"/>
    </row>
    <row r="5" spans="1:59" x14ac:dyDescent="0.25">
      <c r="A5" s="6" t="s">
        <v>46</v>
      </c>
      <c r="B5" s="18">
        <v>13494</v>
      </c>
      <c r="C5" s="18" t="s">
        <v>47</v>
      </c>
      <c r="D5" s="18">
        <v>44410</v>
      </c>
      <c r="E5" s="18" t="s">
        <v>46</v>
      </c>
      <c r="F5" s="18">
        <v>44006</v>
      </c>
      <c r="G5" s="18">
        <v>244400610</v>
      </c>
      <c r="H5" s="18" t="s">
        <v>48</v>
      </c>
      <c r="I5" s="18">
        <v>207</v>
      </c>
      <c r="J5" s="18">
        <v>1</v>
      </c>
      <c r="K5" s="18">
        <v>1</v>
      </c>
      <c r="L5" s="18" t="s">
        <v>49</v>
      </c>
      <c r="M5" s="18">
        <v>1889</v>
      </c>
      <c r="N5" s="18">
        <v>8</v>
      </c>
      <c r="O5" s="18">
        <v>20</v>
      </c>
      <c r="P5" s="18">
        <v>0</v>
      </c>
      <c r="Q5" s="18" t="s">
        <v>39</v>
      </c>
      <c r="R5" s="18" t="s">
        <v>395</v>
      </c>
      <c r="S5" s="18">
        <v>75</v>
      </c>
      <c r="T5" s="19">
        <f t="shared" si="1"/>
        <v>3.9703546850185283E-2</v>
      </c>
      <c r="U5" s="18">
        <v>13660</v>
      </c>
      <c r="V5" s="18">
        <v>184</v>
      </c>
      <c r="W5" s="18">
        <v>0</v>
      </c>
      <c r="X5" s="18">
        <v>0</v>
      </c>
      <c r="Y5" s="18">
        <v>0</v>
      </c>
      <c r="Z5" s="18">
        <v>0</v>
      </c>
      <c r="AA5" s="18">
        <v>0</v>
      </c>
      <c r="AB5" s="18">
        <v>0</v>
      </c>
      <c r="AC5" s="18"/>
      <c r="AD5" s="18">
        <f t="shared" si="2"/>
        <v>13660</v>
      </c>
      <c r="AE5" s="20">
        <f t="shared" si="3"/>
        <v>7.2313393329804132</v>
      </c>
      <c r="AF5" s="20">
        <f t="shared" si="4"/>
        <v>182.13333333333333</v>
      </c>
      <c r="AG5" s="18">
        <f t="shared" ref="AG5:AG31" si="15">V5+X5+Z5+AB5</f>
        <v>184</v>
      </c>
      <c r="AH5" s="20">
        <f t="shared" si="5"/>
        <v>9.740603493912122</v>
      </c>
      <c r="AI5" s="20">
        <f t="shared" si="6"/>
        <v>74.239130434782609</v>
      </c>
      <c r="AJ5" s="20">
        <f t="shared" si="7"/>
        <v>37.119565217391305</v>
      </c>
      <c r="AK5" s="18"/>
      <c r="AL5" s="20">
        <f t="shared" si="8"/>
        <v>0</v>
      </c>
      <c r="AM5" s="18">
        <v>303</v>
      </c>
      <c r="AN5" s="20">
        <f t="shared" si="9"/>
        <v>16.040232927474854</v>
      </c>
      <c r="AO5" s="18"/>
      <c r="AP5" s="18">
        <v>10820</v>
      </c>
      <c r="AQ5" s="20">
        <f t="shared" si="10"/>
        <v>5.7278983589200632</v>
      </c>
      <c r="AR5" s="20">
        <f t="shared" si="11"/>
        <v>0.7920937042459737</v>
      </c>
      <c r="AS5" s="18"/>
      <c r="AT5" s="18"/>
      <c r="AU5" s="18"/>
      <c r="AV5" s="18">
        <f t="shared" si="12"/>
        <v>0</v>
      </c>
      <c r="AW5" s="18" t="s">
        <v>40</v>
      </c>
      <c r="AX5" s="18"/>
      <c r="AY5" s="21">
        <v>2429.33111151613</v>
      </c>
      <c r="AZ5" s="18">
        <v>2600</v>
      </c>
      <c r="BA5" s="20">
        <f t="shared" si="13"/>
        <v>1.3763896241397564</v>
      </c>
      <c r="BB5" s="18">
        <v>0.43</v>
      </c>
      <c r="BC5" s="20">
        <f t="shared" si="14"/>
        <v>0.45526733721545792</v>
      </c>
      <c r="BD5" s="18">
        <v>6</v>
      </c>
      <c r="BE5" s="7" t="s">
        <v>40</v>
      </c>
    </row>
    <row r="6" spans="1:59" x14ac:dyDescent="0.25">
      <c r="A6" s="6" t="s">
        <v>50</v>
      </c>
      <c r="B6" s="18">
        <v>1846</v>
      </c>
      <c r="C6" s="18" t="s">
        <v>51</v>
      </c>
      <c r="D6" s="18">
        <v>44460</v>
      </c>
      <c r="E6" s="18" t="s">
        <v>50</v>
      </c>
      <c r="F6" s="18">
        <v>44007</v>
      </c>
      <c r="G6" s="18">
        <v>243500741</v>
      </c>
      <c r="H6" s="18" t="s">
        <v>52</v>
      </c>
      <c r="I6" s="18">
        <v>1</v>
      </c>
      <c r="J6" s="18">
        <v>1</v>
      </c>
      <c r="K6" s="18">
        <v>1</v>
      </c>
      <c r="L6" s="18" t="s">
        <v>53</v>
      </c>
      <c r="M6" s="18">
        <v>2513</v>
      </c>
      <c r="N6" s="18">
        <v>13.5</v>
      </c>
      <c r="O6" s="18">
        <v>22</v>
      </c>
      <c r="P6" s="18">
        <v>1</v>
      </c>
      <c r="Q6" s="18" t="s">
        <v>40</v>
      </c>
      <c r="R6" s="18" t="s">
        <v>169</v>
      </c>
      <c r="S6" s="18">
        <v>223</v>
      </c>
      <c r="T6" s="19">
        <f t="shared" si="1"/>
        <v>8.8738559490648627E-2</v>
      </c>
      <c r="U6" s="18">
        <v>7977</v>
      </c>
      <c r="V6" s="18">
        <v>321</v>
      </c>
      <c r="W6" s="18">
        <v>438</v>
      </c>
      <c r="X6" s="18">
        <v>21</v>
      </c>
      <c r="Y6" s="18">
        <v>991</v>
      </c>
      <c r="Z6" s="18">
        <v>50</v>
      </c>
      <c r="AA6" s="18">
        <v>0</v>
      </c>
      <c r="AB6" s="18">
        <v>0</v>
      </c>
      <c r="AC6" s="18">
        <v>12</v>
      </c>
      <c r="AD6" s="18">
        <f t="shared" si="2"/>
        <v>9406</v>
      </c>
      <c r="AE6" s="20">
        <f t="shared" si="3"/>
        <v>3.7429367290091524</v>
      </c>
      <c r="AF6" s="20">
        <f t="shared" si="4"/>
        <v>42.179372197309419</v>
      </c>
      <c r="AG6" s="18">
        <f t="shared" si="15"/>
        <v>392</v>
      </c>
      <c r="AH6" s="20">
        <f t="shared" si="5"/>
        <v>15.598885793871867</v>
      </c>
      <c r="AI6" s="20">
        <f t="shared" si="6"/>
        <v>23.994897959183675</v>
      </c>
      <c r="AJ6" s="20">
        <f t="shared" si="7"/>
        <v>11.997448979591837</v>
      </c>
      <c r="AK6" s="18"/>
      <c r="AL6" s="20">
        <f t="shared" si="8"/>
        <v>0</v>
      </c>
      <c r="AM6" s="18">
        <v>199</v>
      </c>
      <c r="AN6" s="20">
        <f t="shared" si="9"/>
        <v>7.9188221249502586</v>
      </c>
      <c r="AO6" s="18"/>
      <c r="AP6" s="18">
        <v>8398</v>
      </c>
      <c r="AQ6" s="20">
        <f t="shared" si="10"/>
        <v>3.3418225228810186</v>
      </c>
      <c r="AR6" s="20">
        <f t="shared" si="11"/>
        <v>0.89283436104614078</v>
      </c>
      <c r="AS6" s="18">
        <v>247</v>
      </c>
      <c r="AT6" s="18"/>
      <c r="AU6" s="18">
        <v>117</v>
      </c>
      <c r="AV6" s="18">
        <f t="shared" si="12"/>
        <v>364</v>
      </c>
      <c r="AW6" s="18" t="s">
        <v>40</v>
      </c>
      <c r="AX6" s="18" t="s">
        <v>106</v>
      </c>
      <c r="AY6" s="21">
        <v>126.52133725622933</v>
      </c>
      <c r="AZ6" s="18">
        <v>6797</v>
      </c>
      <c r="BA6" s="20">
        <f t="shared" si="13"/>
        <v>2.7047353760445683</v>
      </c>
      <c r="BB6" s="18">
        <v>1.02</v>
      </c>
      <c r="BC6" s="20">
        <f t="shared" si="14"/>
        <v>0.81177875049741344</v>
      </c>
      <c r="BD6" s="18">
        <v>7</v>
      </c>
      <c r="BE6" s="7"/>
    </row>
    <row r="7" spans="1:59" x14ac:dyDescent="0.25">
      <c r="A7" s="6" t="s">
        <v>54</v>
      </c>
      <c r="B7" s="18">
        <v>1847</v>
      </c>
      <c r="C7" s="18" t="s">
        <v>55</v>
      </c>
      <c r="D7" s="18">
        <v>44115</v>
      </c>
      <c r="E7" s="18" t="s">
        <v>54</v>
      </c>
      <c r="F7" s="18">
        <v>44009</v>
      </c>
      <c r="G7" s="18">
        <v>244400404</v>
      </c>
      <c r="H7" s="18" t="s">
        <v>56</v>
      </c>
      <c r="I7" s="18">
        <v>62</v>
      </c>
      <c r="J7" s="18">
        <v>1</v>
      </c>
      <c r="K7" s="18">
        <v>1</v>
      </c>
      <c r="L7" s="18" t="s">
        <v>57</v>
      </c>
      <c r="M7" s="18">
        <v>9377</v>
      </c>
      <c r="N7" s="18">
        <v>22</v>
      </c>
      <c r="O7" s="18">
        <v>57</v>
      </c>
      <c r="P7" s="18">
        <v>4</v>
      </c>
      <c r="Q7" s="18" t="s">
        <v>39</v>
      </c>
      <c r="R7" s="18" t="s">
        <v>58</v>
      </c>
      <c r="S7" s="18">
        <v>690</v>
      </c>
      <c r="T7" s="19">
        <f t="shared" si="1"/>
        <v>7.3584302015570008E-2</v>
      </c>
      <c r="U7" s="18">
        <v>43107</v>
      </c>
      <c r="V7" s="18">
        <v>1004</v>
      </c>
      <c r="W7" s="18">
        <v>190</v>
      </c>
      <c r="X7" s="18">
        <v>0</v>
      </c>
      <c r="Y7" s="18">
        <v>4569</v>
      </c>
      <c r="Z7" s="18">
        <v>261</v>
      </c>
      <c r="AA7" s="18">
        <v>0</v>
      </c>
      <c r="AB7" s="18">
        <v>0</v>
      </c>
      <c r="AC7" s="18">
        <v>35</v>
      </c>
      <c r="AD7" s="18">
        <f t="shared" si="2"/>
        <v>47866</v>
      </c>
      <c r="AE7" s="20">
        <f t="shared" si="3"/>
        <v>5.1046176815612672</v>
      </c>
      <c r="AF7" s="20">
        <f t="shared" si="4"/>
        <v>69.371014492753616</v>
      </c>
      <c r="AG7" s="18">
        <f t="shared" si="15"/>
        <v>1265</v>
      </c>
      <c r="AH7" s="20">
        <f t="shared" si="5"/>
        <v>13.490455369521168</v>
      </c>
      <c r="AI7" s="20">
        <f t="shared" si="6"/>
        <v>37.838735177865615</v>
      </c>
      <c r="AJ7" s="20">
        <f t="shared" si="7"/>
        <v>18.919367588932808</v>
      </c>
      <c r="AK7" s="18">
        <v>1990</v>
      </c>
      <c r="AL7" s="20">
        <f t="shared" si="8"/>
        <v>21.222139276954248</v>
      </c>
      <c r="AM7" s="18">
        <v>1555</v>
      </c>
      <c r="AN7" s="20">
        <f t="shared" si="9"/>
        <v>16.5831289324944</v>
      </c>
      <c r="AO7" s="18"/>
      <c r="AP7" s="18">
        <v>71463</v>
      </c>
      <c r="AQ7" s="20">
        <f t="shared" si="10"/>
        <v>7.6210941665777971</v>
      </c>
      <c r="AR7" s="20">
        <f t="shared" si="11"/>
        <v>1.4929804036267915</v>
      </c>
      <c r="AS7" s="18">
        <v>0</v>
      </c>
      <c r="AT7" s="18"/>
      <c r="AU7" s="18">
        <v>0</v>
      </c>
      <c r="AV7" s="18">
        <f t="shared" si="12"/>
        <v>0</v>
      </c>
      <c r="AW7" s="18" t="s">
        <v>39</v>
      </c>
      <c r="AX7" s="18"/>
      <c r="AY7" s="21">
        <v>1640.6030150753768</v>
      </c>
      <c r="AZ7" s="18">
        <v>25000</v>
      </c>
      <c r="BA7" s="20">
        <f t="shared" si="13"/>
        <v>2.6660978991148556</v>
      </c>
      <c r="BB7" s="18">
        <v>4</v>
      </c>
      <c r="BC7" s="20">
        <f t="shared" si="14"/>
        <v>0.85315132771675373</v>
      </c>
      <c r="BD7" s="18">
        <v>0</v>
      </c>
      <c r="BE7" s="7"/>
    </row>
    <row r="8" spans="1:59" x14ac:dyDescent="0.25">
      <c r="A8" s="6" t="s">
        <v>59</v>
      </c>
      <c r="B8" s="18">
        <v>1848</v>
      </c>
      <c r="C8" s="18" t="s">
        <v>60</v>
      </c>
      <c r="D8" s="18">
        <v>44740</v>
      </c>
      <c r="E8" s="18" t="s">
        <v>59</v>
      </c>
      <c r="F8" s="18">
        <v>44010</v>
      </c>
      <c r="G8" s="18">
        <v>244400610</v>
      </c>
      <c r="H8" s="18" t="s">
        <v>48</v>
      </c>
      <c r="I8" s="18">
        <v>36</v>
      </c>
      <c r="J8" s="18">
        <v>1</v>
      </c>
      <c r="K8" s="18">
        <v>1</v>
      </c>
      <c r="L8" s="18" t="s">
        <v>61</v>
      </c>
      <c r="M8" s="18">
        <v>2896</v>
      </c>
      <c r="N8" s="18">
        <v>21</v>
      </c>
      <c r="O8" s="18">
        <v>34</v>
      </c>
      <c r="P8" s="18">
        <v>2</v>
      </c>
      <c r="Q8" s="18" t="s">
        <v>40</v>
      </c>
      <c r="R8" s="18" t="s">
        <v>525</v>
      </c>
      <c r="S8" s="18">
        <v>282</v>
      </c>
      <c r="T8" s="19">
        <f t="shared" si="1"/>
        <v>9.7375690607734808E-2</v>
      </c>
      <c r="U8" s="18">
        <v>15553</v>
      </c>
      <c r="V8" s="18">
        <v>1168</v>
      </c>
      <c r="W8" s="18">
        <v>329</v>
      </c>
      <c r="X8" s="18">
        <v>22</v>
      </c>
      <c r="Y8" s="18">
        <v>1495</v>
      </c>
      <c r="Z8" s="18">
        <v>84</v>
      </c>
      <c r="AA8" s="18">
        <v>0</v>
      </c>
      <c r="AB8" s="18">
        <v>0</v>
      </c>
      <c r="AC8" s="18">
        <v>36</v>
      </c>
      <c r="AD8" s="18">
        <f t="shared" si="2"/>
        <v>17377</v>
      </c>
      <c r="AE8" s="20">
        <f t="shared" si="3"/>
        <v>6.0003453038674035</v>
      </c>
      <c r="AF8" s="20">
        <f t="shared" si="4"/>
        <v>61.620567375886523</v>
      </c>
      <c r="AG8" s="18">
        <f t="shared" si="15"/>
        <v>1274</v>
      </c>
      <c r="AH8" s="20">
        <f t="shared" si="5"/>
        <v>43.991712707182323</v>
      </c>
      <c r="AI8" s="20">
        <f t="shared" si="6"/>
        <v>13.63971742543171</v>
      </c>
      <c r="AJ8" s="20">
        <f t="shared" si="7"/>
        <v>6.8198587127158552</v>
      </c>
      <c r="AK8" s="18">
        <v>1359</v>
      </c>
      <c r="AL8" s="20">
        <f t="shared" si="8"/>
        <v>46.9267955801105</v>
      </c>
      <c r="AM8" s="18">
        <v>1173</v>
      </c>
      <c r="AN8" s="20">
        <f t="shared" si="9"/>
        <v>40.504143646408842</v>
      </c>
      <c r="AO8" s="18">
        <v>9766</v>
      </c>
      <c r="AP8" s="18">
        <v>25845</v>
      </c>
      <c r="AQ8" s="20">
        <f t="shared" si="10"/>
        <v>8.9243784530386741</v>
      </c>
      <c r="AR8" s="20">
        <f t="shared" si="11"/>
        <v>1.4873108131438109</v>
      </c>
      <c r="AS8" s="18">
        <v>692</v>
      </c>
      <c r="AT8" s="18"/>
      <c r="AU8" s="18">
        <v>145</v>
      </c>
      <c r="AV8" s="18">
        <f t="shared" si="12"/>
        <v>837</v>
      </c>
      <c r="AW8" s="18" t="s">
        <v>40</v>
      </c>
      <c r="AX8" s="18" t="s">
        <v>63</v>
      </c>
      <c r="AY8" s="21">
        <v>283.93300700393155</v>
      </c>
      <c r="AZ8" s="18">
        <v>18013</v>
      </c>
      <c r="BA8" s="20">
        <f t="shared" si="13"/>
        <v>6.2199585635359114</v>
      </c>
      <c r="BB8" s="18">
        <v>2.6</v>
      </c>
      <c r="BC8" s="20">
        <f t="shared" si="14"/>
        <v>1.7955801104972375</v>
      </c>
      <c r="BD8" s="18">
        <v>0</v>
      </c>
      <c r="BE8" s="7"/>
    </row>
    <row r="9" spans="1:59" x14ac:dyDescent="0.25">
      <c r="A9" s="6" t="s">
        <v>64</v>
      </c>
      <c r="B9" s="18">
        <v>13497</v>
      </c>
      <c r="C9" s="18" t="s">
        <v>65</v>
      </c>
      <c r="D9" s="18">
        <v>44160</v>
      </c>
      <c r="E9" s="18" t="s">
        <v>64</v>
      </c>
      <c r="F9" s="18">
        <v>44013</v>
      </c>
      <c r="G9" s="18">
        <v>244400644</v>
      </c>
      <c r="H9" s="18" t="s">
        <v>66</v>
      </c>
      <c r="I9" s="18">
        <v>92</v>
      </c>
      <c r="J9" s="18">
        <v>1</v>
      </c>
      <c r="K9" s="18">
        <v>1</v>
      </c>
      <c r="L9" s="18" t="s">
        <v>67</v>
      </c>
      <c r="M9" s="18">
        <v>3224</v>
      </c>
      <c r="N9" s="18">
        <v>16</v>
      </c>
      <c r="O9" s="18">
        <v>14</v>
      </c>
      <c r="P9" s="18">
        <v>1</v>
      </c>
      <c r="Q9" s="18" t="s">
        <v>40</v>
      </c>
      <c r="R9" s="18" t="s">
        <v>526</v>
      </c>
      <c r="S9" s="18">
        <v>179</v>
      </c>
      <c r="T9" s="19">
        <f t="shared" si="1"/>
        <v>5.5521091811414389E-2</v>
      </c>
      <c r="U9" s="18">
        <v>5463</v>
      </c>
      <c r="V9" s="18">
        <v>824</v>
      </c>
      <c r="W9" s="18">
        <v>0</v>
      </c>
      <c r="X9" s="18">
        <v>0</v>
      </c>
      <c r="Y9" s="18">
        <v>1084</v>
      </c>
      <c r="Z9" s="18">
        <v>62</v>
      </c>
      <c r="AA9" s="18">
        <v>0</v>
      </c>
      <c r="AB9" s="18">
        <v>0</v>
      </c>
      <c r="AC9" s="18">
        <v>18</v>
      </c>
      <c r="AD9" s="18">
        <f t="shared" si="2"/>
        <v>6547</v>
      </c>
      <c r="AE9" s="20">
        <f t="shared" si="3"/>
        <v>2.0307071960297769</v>
      </c>
      <c r="AF9" s="20">
        <f t="shared" si="4"/>
        <v>36.575418994413411</v>
      </c>
      <c r="AG9" s="18">
        <f t="shared" si="15"/>
        <v>886</v>
      </c>
      <c r="AH9" s="20">
        <f t="shared" si="5"/>
        <v>27.481389578163771</v>
      </c>
      <c r="AI9" s="20">
        <f t="shared" si="6"/>
        <v>7.3893905191873586</v>
      </c>
      <c r="AJ9" s="20">
        <f t="shared" si="7"/>
        <v>3.6946952595936793</v>
      </c>
      <c r="AK9" s="18">
        <v>551</v>
      </c>
      <c r="AL9" s="20">
        <f t="shared" si="8"/>
        <v>17.090570719602976</v>
      </c>
      <c r="AM9" s="18">
        <v>344</v>
      </c>
      <c r="AN9" s="20">
        <f t="shared" si="9"/>
        <v>10.669975186104219</v>
      </c>
      <c r="AO9" s="18"/>
      <c r="AP9" s="18">
        <v>11627</v>
      </c>
      <c r="AQ9" s="20">
        <f t="shared" si="10"/>
        <v>3.6063895781637716</v>
      </c>
      <c r="AR9" s="20">
        <f t="shared" si="11"/>
        <v>1.7759279059111044</v>
      </c>
      <c r="AS9" s="18">
        <v>524</v>
      </c>
      <c r="AT9" s="18"/>
      <c r="AU9" s="18">
        <v>15</v>
      </c>
      <c r="AV9" s="18">
        <f t="shared" si="12"/>
        <v>539</v>
      </c>
      <c r="AW9" s="18" t="s">
        <v>40</v>
      </c>
      <c r="AX9" s="18" t="s">
        <v>63</v>
      </c>
      <c r="AY9" s="21">
        <v>490.07095060796212</v>
      </c>
      <c r="AZ9" s="18">
        <v>13843</v>
      </c>
      <c r="BA9" s="20">
        <f t="shared" si="13"/>
        <v>4.2937344913151367</v>
      </c>
      <c r="BB9" s="18">
        <v>1.5</v>
      </c>
      <c r="BC9" s="20">
        <f t="shared" si="14"/>
        <v>0.9305210918114144</v>
      </c>
      <c r="BD9" s="18">
        <v>10</v>
      </c>
      <c r="BE9" s="7"/>
    </row>
    <row r="10" spans="1:59" x14ac:dyDescent="0.25">
      <c r="A10" s="6" t="s">
        <v>68</v>
      </c>
      <c r="B10" s="18">
        <v>1850</v>
      </c>
      <c r="C10" s="18" t="s">
        <v>55</v>
      </c>
      <c r="D10" s="18">
        <v>44130</v>
      </c>
      <c r="E10" s="18" t="s">
        <v>68</v>
      </c>
      <c r="F10" s="18">
        <v>44015</v>
      </c>
      <c r="G10" s="18">
        <v>244400453</v>
      </c>
      <c r="H10" s="18" t="s">
        <v>69</v>
      </c>
      <c r="I10" s="18">
        <v>16</v>
      </c>
      <c r="J10" s="18">
        <v>1</v>
      </c>
      <c r="K10" s="18">
        <v>1</v>
      </c>
      <c r="L10" s="18" t="s">
        <v>70</v>
      </c>
      <c r="M10" s="18">
        <v>10128</v>
      </c>
      <c r="N10" s="18">
        <v>22</v>
      </c>
      <c r="O10" s="18">
        <v>89</v>
      </c>
      <c r="P10" s="18">
        <v>4</v>
      </c>
      <c r="Q10" s="18" t="s">
        <v>40</v>
      </c>
      <c r="R10" s="18"/>
      <c r="S10" s="18">
        <v>700</v>
      </c>
      <c r="T10" s="19">
        <f t="shared" si="1"/>
        <v>6.9115323854660349E-2</v>
      </c>
      <c r="U10" s="18">
        <v>16195</v>
      </c>
      <c r="V10" s="18">
        <v>997</v>
      </c>
      <c r="W10" s="18">
        <v>2332</v>
      </c>
      <c r="X10" s="18">
        <v>74</v>
      </c>
      <c r="Y10" s="18">
        <v>2547</v>
      </c>
      <c r="Z10" s="18">
        <v>133</v>
      </c>
      <c r="AA10" s="18">
        <v>0</v>
      </c>
      <c r="AB10" s="18">
        <v>0</v>
      </c>
      <c r="AC10" s="18">
        <v>71</v>
      </c>
      <c r="AD10" s="18">
        <f t="shared" si="2"/>
        <v>21074</v>
      </c>
      <c r="AE10" s="20">
        <f t="shared" si="3"/>
        <v>2.0807661927330172</v>
      </c>
      <c r="AF10" s="20">
        <f t="shared" si="4"/>
        <v>30.105714285714285</v>
      </c>
      <c r="AG10" s="18">
        <f t="shared" si="15"/>
        <v>1204</v>
      </c>
      <c r="AH10" s="20">
        <f t="shared" si="5"/>
        <v>11.88783570300158</v>
      </c>
      <c r="AI10" s="20">
        <f t="shared" si="6"/>
        <v>17.503322259136212</v>
      </c>
      <c r="AJ10" s="20">
        <f t="shared" si="7"/>
        <v>8.7516611295681059</v>
      </c>
      <c r="AK10" s="18">
        <v>2169</v>
      </c>
      <c r="AL10" s="20">
        <f t="shared" si="8"/>
        <v>21.415876777251185</v>
      </c>
      <c r="AM10" s="18">
        <v>1589</v>
      </c>
      <c r="AN10" s="20">
        <f t="shared" si="9"/>
        <v>15.6891785150079</v>
      </c>
      <c r="AO10" s="18"/>
      <c r="AP10" s="18">
        <v>64799</v>
      </c>
      <c r="AQ10" s="20">
        <f t="shared" si="10"/>
        <v>6.3980055292259088</v>
      </c>
      <c r="AR10" s="20">
        <f t="shared" si="11"/>
        <v>3.0748315459808295</v>
      </c>
      <c r="AS10" s="18"/>
      <c r="AT10" s="18"/>
      <c r="AU10" s="18"/>
      <c r="AV10" s="18">
        <f t="shared" si="12"/>
        <v>0</v>
      </c>
      <c r="AW10" s="18"/>
      <c r="AX10" s="18"/>
      <c r="AY10" s="21">
        <v>4745</v>
      </c>
      <c r="AZ10" s="18">
        <v>27681</v>
      </c>
      <c r="BA10" s="20">
        <f t="shared" si="13"/>
        <v>2.7331161137440758</v>
      </c>
      <c r="BB10" s="18">
        <v>5</v>
      </c>
      <c r="BC10" s="20">
        <f t="shared" si="14"/>
        <v>0.9873617693522907</v>
      </c>
      <c r="BD10" s="18">
        <v>0</v>
      </c>
      <c r="BE10" s="7"/>
    </row>
    <row r="11" spans="1:59" x14ac:dyDescent="0.25">
      <c r="A11" s="6" t="s">
        <v>71</v>
      </c>
      <c r="B11" s="18">
        <v>1851</v>
      </c>
      <c r="C11" s="18" t="s">
        <v>72</v>
      </c>
      <c r="D11" s="18">
        <v>44830</v>
      </c>
      <c r="E11" s="18" t="s">
        <v>71</v>
      </c>
      <c r="F11" s="18">
        <v>44018</v>
      </c>
      <c r="G11" s="18">
        <v>244400404</v>
      </c>
      <c r="H11" s="18" t="s">
        <v>56</v>
      </c>
      <c r="I11" s="18">
        <v>75</v>
      </c>
      <c r="J11" s="18">
        <v>1</v>
      </c>
      <c r="K11" s="18">
        <v>1</v>
      </c>
      <c r="L11" s="18" t="s">
        <v>73</v>
      </c>
      <c r="M11" s="18">
        <v>8147</v>
      </c>
      <c r="N11" s="18">
        <v>20</v>
      </c>
      <c r="O11" s="18">
        <v>30</v>
      </c>
      <c r="P11" s="18">
        <v>5</v>
      </c>
      <c r="Q11" s="18" t="s">
        <v>40</v>
      </c>
      <c r="R11" s="18" t="s">
        <v>527</v>
      </c>
      <c r="S11" s="18">
        <v>420</v>
      </c>
      <c r="T11" s="19">
        <f t="shared" si="1"/>
        <v>5.1552718792193447E-2</v>
      </c>
      <c r="U11" s="18">
        <v>19032</v>
      </c>
      <c r="V11" s="18">
        <v>1318</v>
      </c>
      <c r="W11" s="18">
        <v>216</v>
      </c>
      <c r="X11" s="18">
        <v>25</v>
      </c>
      <c r="Y11" s="18">
        <v>1069</v>
      </c>
      <c r="Z11" s="18">
        <v>67</v>
      </c>
      <c r="AA11" s="18">
        <v>0</v>
      </c>
      <c r="AB11" s="18">
        <v>0</v>
      </c>
      <c r="AC11" s="18">
        <v>79</v>
      </c>
      <c r="AD11" s="18">
        <f t="shared" si="2"/>
        <v>20317</v>
      </c>
      <c r="AE11" s="20">
        <f t="shared" si="3"/>
        <v>2.4938013992880816</v>
      </c>
      <c r="AF11" s="20">
        <f t="shared" si="4"/>
        <v>48.373809523809527</v>
      </c>
      <c r="AG11" s="18">
        <f t="shared" si="15"/>
        <v>1410</v>
      </c>
      <c r="AH11" s="20">
        <f t="shared" si="5"/>
        <v>17.306984165950656</v>
      </c>
      <c r="AI11" s="20">
        <f t="shared" si="6"/>
        <v>14.409219858156028</v>
      </c>
      <c r="AJ11" s="20">
        <f t="shared" si="7"/>
        <v>7.2046099290780141</v>
      </c>
      <c r="AK11" s="18">
        <v>1629</v>
      </c>
      <c r="AL11" s="20">
        <f t="shared" si="8"/>
        <v>19.995090217257886</v>
      </c>
      <c r="AM11" s="18">
        <v>1353</v>
      </c>
      <c r="AN11" s="20">
        <f t="shared" si="9"/>
        <v>16.60734012519946</v>
      </c>
      <c r="AO11" s="18"/>
      <c r="AP11" s="18">
        <v>56636</v>
      </c>
      <c r="AQ11" s="20">
        <f t="shared" si="10"/>
        <v>6.9517613845587336</v>
      </c>
      <c r="AR11" s="20">
        <f t="shared" si="11"/>
        <v>2.7876162819313874</v>
      </c>
      <c r="AS11" s="18">
        <v>384</v>
      </c>
      <c r="AT11" s="18"/>
      <c r="AU11" s="18">
        <v>92</v>
      </c>
      <c r="AV11" s="18">
        <f t="shared" si="12"/>
        <v>476</v>
      </c>
      <c r="AW11" s="18" t="s">
        <v>39</v>
      </c>
      <c r="AX11" s="18"/>
      <c r="AY11" s="21">
        <v>5786</v>
      </c>
      <c r="AZ11" s="18">
        <v>28398</v>
      </c>
      <c r="BA11" s="20">
        <f t="shared" si="13"/>
        <v>3.485700257763594</v>
      </c>
      <c r="BB11" s="18">
        <v>3</v>
      </c>
      <c r="BC11" s="20">
        <f t="shared" si="14"/>
        <v>0.73646741131704918</v>
      </c>
      <c r="BD11" s="18">
        <v>12</v>
      </c>
      <c r="BE11" s="7"/>
    </row>
    <row r="12" spans="1:59" x14ac:dyDescent="0.25">
      <c r="A12" s="6" t="s">
        <v>74</v>
      </c>
      <c r="B12" s="18">
        <v>13194</v>
      </c>
      <c r="C12" s="18" t="s">
        <v>75</v>
      </c>
      <c r="D12" s="18">
        <v>44260</v>
      </c>
      <c r="E12" s="18" t="s">
        <v>74</v>
      </c>
      <c r="F12" s="18">
        <v>44019</v>
      </c>
      <c r="G12" s="18">
        <v>200072734</v>
      </c>
      <c r="H12" s="18" t="s">
        <v>76</v>
      </c>
      <c r="I12" s="18">
        <v>38</v>
      </c>
      <c r="J12" s="18">
        <v>1</v>
      </c>
      <c r="K12" s="18">
        <v>1</v>
      </c>
      <c r="L12" s="18" t="s">
        <v>528</v>
      </c>
      <c r="M12" s="18">
        <v>1033</v>
      </c>
      <c r="N12" s="18">
        <v>9</v>
      </c>
      <c r="O12" s="18">
        <v>7</v>
      </c>
      <c r="P12" s="18">
        <v>1</v>
      </c>
      <c r="Q12" s="18" t="s">
        <v>39</v>
      </c>
      <c r="R12" s="18" t="s">
        <v>529</v>
      </c>
      <c r="S12" s="18">
        <v>98</v>
      </c>
      <c r="T12" s="19">
        <f t="shared" si="1"/>
        <v>9.4869312681510165E-2</v>
      </c>
      <c r="U12" s="18">
        <v>3745</v>
      </c>
      <c r="V12" s="18">
        <v>361</v>
      </c>
      <c r="W12" s="18">
        <v>15</v>
      </c>
      <c r="X12" s="18">
        <v>0</v>
      </c>
      <c r="Y12" s="18">
        <v>7</v>
      </c>
      <c r="Z12" s="18">
        <v>0</v>
      </c>
      <c r="AA12" s="18">
        <v>0</v>
      </c>
      <c r="AB12" s="18">
        <v>0</v>
      </c>
      <c r="AC12" s="18">
        <v>15</v>
      </c>
      <c r="AD12" s="18">
        <f t="shared" si="2"/>
        <v>3767</v>
      </c>
      <c r="AE12" s="20">
        <f t="shared" si="3"/>
        <v>3.6466602129719266</v>
      </c>
      <c r="AF12" s="20">
        <f t="shared" si="4"/>
        <v>38.438775510204081</v>
      </c>
      <c r="AG12" s="18">
        <f t="shared" si="15"/>
        <v>361</v>
      </c>
      <c r="AH12" s="20">
        <f t="shared" si="5"/>
        <v>34.946757018393029</v>
      </c>
      <c r="AI12" s="20">
        <f t="shared" si="6"/>
        <v>10.434903047091412</v>
      </c>
      <c r="AJ12" s="20">
        <f t="shared" si="7"/>
        <v>5.217451523545706</v>
      </c>
      <c r="AK12" s="18"/>
      <c r="AL12" s="20">
        <f t="shared" si="8"/>
        <v>0</v>
      </c>
      <c r="AM12" s="18">
        <v>137</v>
      </c>
      <c r="AN12" s="20">
        <f t="shared" si="9"/>
        <v>13.262342691190707</v>
      </c>
      <c r="AO12" s="18">
        <v>810</v>
      </c>
      <c r="AP12" s="18">
        <v>2906</v>
      </c>
      <c r="AQ12" s="20">
        <f t="shared" si="10"/>
        <v>2.8131655372700872</v>
      </c>
      <c r="AR12" s="20">
        <f t="shared" si="11"/>
        <v>0.77143615609238125</v>
      </c>
      <c r="AS12" s="18">
        <v>587</v>
      </c>
      <c r="AT12" s="18">
        <v>3</v>
      </c>
      <c r="AU12" s="18">
        <v>3</v>
      </c>
      <c r="AV12" s="18">
        <f t="shared" si="12"/>
        <v>593</v>
      </c>
      <c r="AW12" s="18" t="s">
        <v>39</v>
      </c>
      <c r="AX12" s="18"/>
      <c r="AY12" s="27">
        <v>2098</v>
      </c>
      <c r="AZ12" s="18">
        <v>3104</v>
      </c>
      <c r="BA12" s="20">
        <f t="shared" si="13"/>
        <v>3.0048402710551789</v>
      </c>
      <c r="BB12" s="1">
        <v>0.6</v>
      </c>
      <c r="BC12" s="20">
        <f t="shared" si="14"/>
        <v>1.1616650532429815</v>
      </c>
      <c r="BD12" s="18">
        <v>7</v>
      </c>
      <c r="BE12" s="7" t="s">
        <v>40</v>
      </c>
    </row>
    <row r="13" spans="1:59" hidden="1" x14ac:dyDescent="0.25">
      <c r="A13" s="6" t="s">
        <v>77</v>
      </c>
      <c r="B13" s="18">
        <v>1852</v>
      </c>
      <c r="C13" s="18" t="s">
        <v>55</v>
      </c>
      <c r="D13" s="18">
        <v>44340</v>
      </c>
      <c r="E13" s="18" t="s">
        <v>77</v>
      </c>
      <c r="F13" s="18">
        <v>44020</v>
      </c>
      <c r="G13" s="18">
        <v>244400404</v>
      </c>
      <c r="H13" s="18" t="s">
        <v>56</v>
      </c>
      <c r="I13" s="18">
        <v>104</v>
      </c>
      <c r="J13" s="18">
        <v>1</v>
      </c>
      <c r="K13" s="18">
        <v>0</v>
      </c>
      <c r="L13" s="18" t="s">
        <v>78</v>
      </c>
      <c r="M13" s="18">
        <v>20208</v>
      </c>
      <c r="N13" s="18">
        <v>23.5</v>
      </c>
      <c r="O13" s="18">
        <v>100</v>
      </c>
      <c r="P13" s="18">
        <v>6</v>
      </c>
      <c r="Q13" s="18" t="s">
        <v>39</v>
      </c>
      <c r="R13" s="18" t="s">
        <v>530</v>
      </c>
      <c r="S13" s="18">
        <v>1400</v>
      </c>
      <c r="T13" s="19">
        <f t="shared" si="1"/>
        <v>6.9279493269992082E-2</v>
      </c>
      <c r="U13" s="18">
        <v>56827</v>
      </c>
      <c r="V13" s="18">
        <v>6921</v>
      </c>
      <c r="W13" s="18">
        <v>16737</v>
      </c>
      <c r="X13" s="18">
        <v>198</v>
      </c>
      <c r="Y13" s="18">
        <v>588</v>
      </c>
      <c r="Z13" s="18">
        <v>1</v>
      </c>
      <c r="AA13" s="18">
        <v>0</v>
      </c>
      <c r="AB13" s="18">
        <v>0</v>
      </c>
      <c r="AC13" s="18">
        <v>117</v>
      </c>
      <c r="AD13" s="18">
        <f t="shared" si="2"/>
        <v>74152</v>
      </c>
      <c r="AE13" s="20">
        <f t="shared" si="3"/>
        <v>3.6694378463974662</v>
      </c>
      <c r="AF13" s="20">
        <f t="shared" si="4"/>
        <v>52.965714285714284</v>
      </c>
      <c r="AG13" s="18">
        <f t="shared" si="15"/>
        <v>7120</v>
      </c>
      <c r="AH13" s="20">
        <f t="shared" si="5"/>
        <v>35.233570863024546</v>
      </c>
      <c r="AI13" s="20">
        <f t="shared" si="6"/>
        <v>10.414606741573033</v>
      </c>
      <c r="AJ13" s="20">
        <f t="shared" si="7"/>
        <v>5.2073033707865166</v>
      </c>
      <c r="AK13" s="18">
        <v>4470</v>
      </c>
      <c r="AL13" s="20">
        <f t="shared" si="8"/>
        <v>22.119952494061756</v>
      </c>
      <c r="AM13" s="18">
        <v>3412</v>
      </c>
      <c r="AN13" s="20">
        <f t="shared" si="9"/>
        <v>16.884402216943784</v>
      </c>
      <c r="AO13" s="18"/>
      <c r="AP13" s="18">
        <v>172596</v>
      </c>
      <c r="AQ13" s="20">
        <f t="shared" si="10"/>
        <v>8.540973871733966</v>
      </c>
      <c r="AR13" s="20">
        <f t="shared" si="11"/>
        <v>2.3275973675693171</v>
      </c>
      <c r="AS13" s="18">
        <v>0</v>
      </c>
      <c r="AT13" s="18"/>
      <c r="AU13" s="18">
        <v>0</v>
      </c>
      <c r="AV13" s="18">
        <f t="shared" si="12"/>
        <v>0</v>
      </c>
      <c r="AW13" s="18" t="s">
        <v>40</v>
      </c>
      <c r="AX13" s="18" t="s">
        <v>79</v>
      </c>
      <c r="AY13" s="18">
        <v>8470</v>
      </c>
      <c r="AZ13" s="18">
        <v>61259</v>
      </c>
      <c r="BA13" s="20">
        <f t="shared" si="13"/>
        <v>3.031423198733175</v>
      </c>
      <c r="BB13" s="18">
        <v>10.9</v>
      </c>
      <c r="BC13" s="20">
        <f t="shared" si="14"/>
        <v>1.0787806809184481</v>
      </c>
      <c r="BD13" s="18">
        <v>0</v>
      </c>
      <c r="BE13" s="7"/>
    </row>
    <row r="14" spans="1:59" x14ac:dyDescent="0.25">
      <c r="A14" s="6" t="s">
        <v>80</v>
      </c>
      <c r="B14" s="18">
        <v>13498</v>
      </c>
      <c r="C14" s="18" t="s">
        <v>81</v>
      </c>
      <c r="D14" s="18">
        <v>44190</v>
      </c>
      <c r="E14" s="18" t="s">
        <v>80</v>
      </c>
      <c r="F14" s="18">
        <v>44022</v>
      </c>
      <c r="G14" s="18">
        <v>200067635</v>
      </c>
      <c r="H14" s="18" t="s">
        <v>41</v>
      </c>
      <c r="I14" s="18">
        <v>191</v>
      </c>
      <c r="J14" s="18">
        <v>1</v>
      </c>
      <c r="K14" s="18">
        <v>1</v>
      </c>
      <c r="L14" s="18"/>
      <c r="M14" s="18">
        <v>2731</v>
      </c>
      <c r="N14" s="18">
        <v>3</v>
      </c>
      <c r="O14" s="18">
        <v>2</v>
      </c>
      <c r="P14" s="18">
        <v>0</v>
      </c>
      <c r="Q14" s="18" t="s">
        <v>39</v>
      </c>
      <c r="R14" s="18"/>
      <c r="S14" s="18">
        <v>35</v>
      </c>
      <c r="T14" s="19">
        <f t="shared" si="1"/>
        <v>1.2815818381545222E-2</v>
      </c>
      <c r="U14" s="18">
        <v>2123</v>
      </c>
      <c r="V14" s="18">
        <v>358</v>
      </c>
      <c r="W14" s="18"/>
      <c r="X14" s="18"/>
      <c r="Y14" s="18"/>
      <c r="Z14" s="18"/>
      <c r="AA14" s="18">
        <v>0</v>
      </c>
      <c r="AB14" s="18">
        <v>0</v>
      </c>
      <c r="AC14" s="18">
        <v>6</v>
      </c>
      <c r="AD14" s="18">
        <f t="shared" si="2"/>
        <v>2123</v>
      </c>
      <c r="AE14" s="20">
        <f t="shared" si="3"/>
        <v>0.77737092640058592</v>
      </c>
      <c r="AF14" s="20">
        <f t="shared" si="4"/>
        <v>60.657142857142858</v>
      </c>
      <c r="AG14" s="18">
        <f t="shared" si="15"/>
        <v>358</v>
      </c>
      <c r="AH14" s="20">
        <f t="shared" si="5"/>
        <v>13.108751373123399</v>
      </c>
      <c r="AI14" s="20">
        <f t="shared" si="6"/>
        <v>5.9301675977653634</v>
      </c>
      <c r="AJ14" s="20">
        <f t="shared" si="7"/>
        <v>2.9650837988826817</v>
      </c>
      <c r="AK14" s="18"/>
      <c r="AL14" s="20">
        <f t="shared" si="8"/>
        <v>0</v>
      </c>
      <c r="AM14" s="18">
        <v>344</v>
      </c>
      <c r="AN14" s="20">
        <f t="shared" si="9"/>
        <v>12.59611863786159</v>
      </c>
      <c r="AO14" s="18"/>
      <c r="AP14" s="18">
        <v>6261</v>
      </c>
      <c r="AQ14" s="20">
        <f t="shared" si="10"/>
        <v>2.2925668253387039</v>
      </c>
      <c r="AR14" s="20">
        <f t="shared" si="11"/>
        <v>2.9491285916156382</v>
      </c>
      <c r="AS14" s="18">
        <v>2261</v>
      </c>
      <c r="AT14" s="18"/>
      <c r="AU14" s="18">
        <v>0</v>
      </c>
      <c r="AV14" s="18">
        <f t="shared" si="12"/>
        <v>2261</v>
      </c>
      <c r="AW14" s="18" t="s">
        <v>39</v>
      </c>
      <c r="AX14" s="18"/>
      <c r="AY14" s="21"/>
      <c r="AZ14" s="18"/>
      <c r="BA14" s="20">
        <f t="shared" si="13"/>
        <v>0</v>
      </c>
      <c r="BB14" s="18"/>
      <c r="BC14" s="20">
        <f t="shared" si="14"/>
        <v>0</v>
      </c>
      <c r="BD14" s="18"/>
      <c r="BE14" s="7" t="s">
        <v>40</v>
      </c>
    </row>
    <row r="15" spans="1:59" x14ac:dyDescent="0.25">
      <c r="A15" s="6" t="s">
        <v>83</v>
      </c>
      <c r="B15" s="18">
        <v>14126</v>
      </c>
      <c r="C15" s="18" t="s">
        <v>84</v>
      </c>
      <c r="D15" s="18">
        <v>44130</v>
      </c>
      <c r="E15" s="18" t="s">
        <v>83</v>
      </c>
      <c r="F15" s="18">
        <v>44023</v>
      </c>
      <c r="G15" s="18">
        <v>244400453</v>
      </c>
      <c r="H15" s="18" t="s">
        <v>69</v>
      </c>
      <c r="I15" s="18">
        <v>26</v>
      </c>
      <c r="J15" s="18">
        <v>1</v>
      </c>
      <c r="K15" s="18">
        <v>1</v>
      </c>
      <c r="L15" s="18" t="s">
        <v>85</v>
      </c>
      <c r="M15" s="18">
        <v>3113</v>
      </c>
      <c r="N15" s="18">
        <v>9.5</v>
      </c>
      <c r="O15" s="18">
        <v>50</v>
      </c>
      <c r="P15" s="18">
        <v>2</v>
      </c>
      <c r="Q15" s="18" t="s">
        <v>40</v>
      </c>
      <c r="R15" s="18" t="s">
        <v>531</v>
      </c>
      <c r="S15" s="18">
        <v>150</v>
      </c>
      <c r="T15" s="19">
        <f t="shared" si="1"/>
        <v>4.8185030517185992E-2</v>
      </c>
      <c r="U15" s="18">
        <v>3745</v>
      </c>
      <c r="V15" s="18">
        <v>285</v>
      </c>
      <c r="W15" s="18">
        <v>0</v>
      </c>
      <c r="X15" s="18">
        <v>0</v>
      </c>
      <c r="Y15" s="18">
        <v>0</v>
      </c>
      <c r="Z15" s="18">
        <v>0</v>
      </c>
      <c r="AA15" s="18">
        <v>0</v>
      </c>
      <c r="AB15" s="18">
        <v>0</v>
      </c>
      <c r="AC15" s="18">
        <v>7</v>
      </c>
      <c r="AD15" s="18">
        <f t="shared" si="2"/>
        <v>3745</v>
      </c>
      <c r="AE15" s="20">
        <f t="shared" si="3"/>
        <v>1.2030195952457436</v>
      </c>
      <c r="AF15" s="20">
        <f t="shared" si="4"/>
        <v>24.966666666666665</v>
      </c>
      <c r="AG15" s="18">
        <f t="shared" si="15"/>
        <v>285</v>
      </c>
      <c r="AH15" s="20">
        <f t="shared" si="5"/>
        <v>9.1551557982653389</v>
      </c>
      <c r="AI15" s="20">
        <f t="shared" si="6"/>
        <v>13.140350877192983</v>
      </c>
      <c r="AJ15" s="20">
        <f t="shared" si="7"/>
        <v>6.5701754385964914</v>
      </c>
      <c r="AK15" s="18"/>
      <c r="AL15" s="20">
        <f t="shared" si="8"/>
        <v>0</v>
      </c>
      <c r="AM15" s="18">
        <v>458</v>
      </c>
      <c r="AN15" s="20">
        <f t="shared" si="9"/>
        <v>14.712495984580791</v>
      </c>
      <c r="AO15" s="18">
        <v>3979</v>
      </c>
      <c r="AP15" s="18">
        <v>10153</v>
      </c>
      <c r="AQ15" s="20">
        <f t="shared" si="10"/>
        <v>3.2614840989399294</v>
      </c>
      <c r="AR15" s="20">
        <f t="shared" si="11"/>
        <v>2.7110814419225635</v>
      </c>
      <c r="AS15" s="18">
        <v>3314</v>
      </c>
      <c r="AT15" s="18">
        <v>0</v>
      </c>
      <c r="AU15" s="18">
        <v>0</v>
      </c>
      <c r="AV15" s="18">
        <f t="shared" si="12"/>
        <v>3314</v>
      </c>
      <c r="AW15" s="18" t="s">
        <v>40</v>
      </c>
      <c r="AX15" s="18"/>
      <c r="AY15" s="21">
        <v>600</v>
      </c>
      <c r="AZ15" s="18">
        <v>3676</v>
      </c>
      <c r="BA15" s="20">
        <f t="shared" si="13"/>
        <v>1.1808544812078381</v>
      </c>
      <c r="BB15" s="18">
        <v>1</v>
      </c>
      <c r="BC15" s="20">
        <f t="shared" si="14"/>
        <v>0.6424670735624799</v>
      </c>
      <c r="BD15" s="18">
        <v>25</v>
      </c>
      <c r="BE15" s="7" t="s">
        <v>40</v>
      </c>
    </row>
    <row r="16" spans="1:59" x14ac:dyDescent="0.25">
      <c r="A16" s="6" t="s">
        <v>86</v>
      </c>
      <c r="B16" s="18">
        <v>14052</v>
      </c>
      <c r="C16" s="18" t="s">
        <v>532</v>
      </c>
      <c r="D16" s="18">
        <v>44830</v>
      </c>
      <c r="E16" s="18" t="s">
        <v>86</v>
      </c>
      <c r="F16" s="18">
        <v>44024</v>
      </c>
      <c r="G16" s="18">
        <v>244400404</v>
      </c>
      <c r="H16" s="18" t="s">
        <v>56</v>
      </c>
      <c r="I16" s="18">
        <v>143</v>
      </c>
      <c r="J16" s="18">
        <v>1</v>
      </c>
      <c r="K16" s="18">
        <v>1</v>
      </c>
      <c r="L16" s="18" t="s">
        <v>87</v>
      </c>
      <c r="M16" s="18">
        <v>2908</v>
      </c>
      <c r="N16" s="18">
        <v>8</v>
      </c>
      <c r="O16" s="18">
        <v>10</v>
      </c>
      <c r="P16" s="18">
        <v>1</v>
      </c>
      <c r="Q16" s="18" t="s">
        <v>39</v>
      </c>
      <c r="R16" s="18" t="s">
        <v>88</v>
      </c>
      <c r="S16" s="18">
        <v>121</v>
      </c>
      <c r="T16" s="19">
        <f t="shared" si="1"/>
        <v>4.1609353507565339E-2</v>
      </c>
      <c r="U16" s="18">
        <v>5099</v>
      </c>
      <c r="V16" s="18">
        <v>410</v>
      </c>
      <c r="W16" s="18">
        <v>123</v>
      </c>
      <c r="X16" s="18">
        <v>9</v>
      </c>
      <c r="Y16" s="18">
        <v>1</v>
      </c>
      <c r="Z16" s="18">
        <v>1</v>
      </c>
      <c r="AA16" s="18">
        <v>0</v>
      </c>
      <c r="AB16" s="18">
        <v>0</v>
      </c>
      <c r="AC16" s="18">
        <v>0</v>
      </c>
      <c r="AD16" s="18">
        <f t="shared" si="2"/>
        <v>5223</v>
      </c>
      <c r="AE16" s="20">
        <f t="shared" si="3"/>
        <v>1.796079779917469</v>
      </c>
      <c r="AF16" s="20">
        <f t="shared" si="4"/>
        <v>43.165289256198349</v>
      </c>
      <c r="AG16" s="18">
        <f t="shared" si="15"/>
        <v>420</v>
      </c>
      <c r="AH16" s="20">
        <f t="shared" si="5"/>
        <v>14.442916093535075</v>
      </c>
      <c r="AI16" s="20">
        <f t="shared" si="6"/>
        <v>12.435714285714285</v>
      </c>
      <c r="AJ16" s="20">
        <f t="shared" si="7"/>
        <v>6.2178571428571425</v>
      </c>
      <c r="AK16" s="18">
        <v>546</v>
      </c>
      <c r="AL16" s="20">
        <f t="shared" si="8"/>
        <v>18.775790921595597</v>
      </c>
      <c r="AM16" s="18">
        <v>394</v>
      </c>
      <c r="AN16" s="20">
        <f t="shared" si="9"/>
        <v>13.548830811554334</v>
      </c>
      <c r="AO16" s="18"/>
      <c r="AP16" s="18">
        <v>13682</v>
      </c>
      <c r="AQ16" s="20">
        <f t="shared" si="10"/>
        <v>4.7049518569463551</v>
      </c>
      <c r="AR16" s="20">
        <f t="shared" si="11"/>
        <v>2.6195672984874592</v>
      </c>
      <c r="AS16" s="18">
        <v>1281</v>
      </c>
      <c r="AT16" s="18"/>
      <c r="AU16" s="18">
        <v>0</v>
      </c>
      <c r="AV16" s="18">
        <f t="shared" si="12"/>
        <v>1281</v>
      </c>
      <c r="AW16" s="18" t="s">
        <v>39</v>
      </c>
      <c r="AX16" s="18"/>
      <c r="AY16" s="21">
        <v>0</v>
      </c>
      <c r="AZ16" s="18">
        <v>8000</v>
      </c>
      <c r="BA16" s="20">
        <f t="shared" si="13"/>
        <v>2.7510316368638241</v>
      </c>
      <c r="BB16" s="18">
        <v>0.8</v>
      </c>
      <c r="BC16" s="20">
        <f t="shared" si="14"/>
        <v>0.55020632737276476</v>
      </c>
      <c r="BD16" s="18">
        <v>25</v>
      </c>
      <c r="BE16" s="7"/>
    </row>
    <row r="17" spans="1:59" x14ac:dyDescent="0.25">
      <c r="A17" s="6" t="s">
        <v>89</v>
      </c>
      <c r="B17" s="18">
        <v>4699</v>
      </c>
      <c r="C17" s="18" t="s">
        <v>90</v>
      </c>
      <c r="D17" s="18">
        <v>44750</v>
      </c>
      <c r="E17" s="18" t="s">
        <v>89</v>
      </c>
      <c r="F17" s="18">
        <v>44025</v>
      </c>
      <c r="G17" s="18">
        <v>200072734</v>
      </c>
      <c r="H17" s="18" t="s">
        <v>76</v>
      </c>
      <c r="I17" s="18">
        <v>39</v>
      </c>
      <c r="J17" s="18">
        <v>1</v>
      </c>
      <c r="K17" s="18">
        <v>1</v>
      </c>
      <c r="L17" s="18" t="s">
        <v>528</v>
      </c>
      <c r="M17" s="18">
        <v>4026</v>
      </c>
      <c r="N17" s="18">
        <v>13</v>
      </c>
      <c r="O17" s="18">
        <v>30</v>
      </c>
      <c r="P17" s="18">
        <v>3</v>
      </c>
      <c r="Q17" s="18" t="s">
        <v>40</v>
      </c>
      <c r="R17" s="18" t="s">
        <v>529</v>
      </c>
      <c r="S17" s="18">
        <v>292</v>
      </c>
      <c r="T17" s="19">
        <f t="shared" si="1"/>
        <v>7.2528564331843015E-2</v>
      </c>
      <c r="U17" s="18">
        <v>8733</v>
      </c>
      <c r="V17" s="18">
        <v>1014</v>
      </c>
      <c r="W17" s="18">
        <v>22</v>
      </c>
      <c r="X17" s="18">
        <v>0</v>
      </c>
      <c r="Y17" s="18">
        <v>916</v>
      </c>
      <c r="Z17" s="18">
        <v>101</v>
      </c>
      <c r="AA17" s="18">
        <v>0</v>
      </c>
      <c r="AB17" s="18">
        <v>0</v>
      </c>
      <c r="AC17" s="18">
        <v>22</v>
      </c>
      <c r="AD17" s="18">
        <f t="shared" si="2"/>
        <v>9671</v>
      </c>
      <c r="AE17" s="20">
        <f t="shared" si="3"/>
        <v>2.4021361152508693</v>
      </c>
      <c r="AF17" s="20">
        <f t="shared" si="4"/>
        <v>33.119863013698627</v>
      </c>
      <c r="AG17" s="18">
        <f t="shared" si="15"/>
        <v>1115</v>
      </c>
      <c r="AH17" s="20">
        <f t="shared" si="5"/>
        <v>27.694982613015402</v>
      </c>
      <c r="AI17" s="20">
        <f t="shared" si="6"/>
        <v>8.6735426008968606</v>
      </c>
      <c r="AJ17" s="20">
        <f t="shared" si="7"/>
        <v>4.3367713004484303</v>
      </c>
      <c r="AK17" s="18"/>
      <c r="AL17" s="20">
        <f t="shared" si="8"/>
        <v>0</v>
      </c>
      <c r="AM17" s="18">
        <v>663</v>
      </c>
      <c r="AN17" s="20">
        <f t="shared" si="9"/>
        <v>16.467958271236959</v>
      </c>
      <c r="AO17" s="18">
        <v>5413</v>
      </c>
      <c r="AP17" s="18">
        <v>23029</v>
      </c>
      <c r="AQ17" s="20">
        <f t="shared" si="10"/>
        <v>5.7200695479384001</v>
      </c>
      <c r="AR17" s="20">
        <f t="shared" si="11"/>
        <v>2.381242891117775</v>
      </c>
      <c r="AS17" s="18">
        <v>749</v>
      </c>
      <c r="AT17" s="18">
        <v>0</v>
      </c>
      <c r="AU17" s="18">
        <v>9</v>
      </c>
      <c r="AV17" s="18">
        <f t="shared" si="12"/>
        <v>758</v>
      </c>
      <c r="AW17" s="18" t="s">
        <v>39</v>
      </c>
      <c r="AX17" s="18"/>
      <c r="AY17" s="27">
        <v>5933</v>
      </c>
      <c r="AZ17" s="18">
        <v>13490</v>
      </c>
      <c r="BA17" s="20">
        <f t="shared" si="13"/>
        <v>3.3507203179334328</v>
      </c>
      <c r="BB17" s="1">
        <v>1.8</v>
      </c>
      <c r="BC17" s="20">
        <f t="shared" si="14"/>
        <v>0.89418777943368111</v>
      </c>
      <c r="BD17" s="18">
        <v>12</v>
      </c>
      <c r="BE17" s="7" t="s">
        <v>40</v>
      </c>
    </row>
    <row r="18" spans="1:59" hidden="1" x14ac:dyDescent="0.25">
      <c r="A18" s="6" t="s">
        <v>91</v>
      </c>
      <c r="B18" s="18">
        <v>1853</v>
      </c>
      <c r="C18" s="18" t="s">
        <v>92</v>
      </c>
      <c r="D18" s="18">
        <v>44470</v>
      </c>
      <c r="E18" s="18" t="s">
        <v>91</v>
      </c>
      <c r="F18" s="18">
        <v>44026</v>
      </c>
      <c r="G18" s="18">
        <v>244400404</v>
      </c>
      <c r="H18" s="18" t="s">
        <v>56</v>
      </c>
      <c r="I18" s="18">
        <v>70</v>
      </c>
      <c r="J18" s="18">
        <v>1</v>
      </c>
      <c r="K18" s="18">
        <v>0</v>
      </c>
      <c r="L18" s="18" t="s">
        <v>93</v>
      </c>
      <c r="M18" s="18">
        <v>20831</v>
      </c>
      <c r="N18" s="18">
        <v>23</v>
      </c>
      <c r="O18" s="18">
        <v>168</v>
      </c>
      <c r="P18" s="18">
        <v>0</v>
      </c>
      <c r="Q18" s="18" t="s">
        <v>40</v>
      </c>
      <c r="R18" s="18" t="s">
        <v>116</v>
      </c>
      <c r="S18" s="18">
        <v>1132</v>
      </c>
      <c r="T18" s="19">
        <f t="shared" si="1"/>
        <v>5.4342086313667132E-2</v>
      </c>
      <c r="U18" s="18">
        <v>40683</v>
      </c>
      <c r="V18" s="18">
        <v>2456</v>
      </c>
      <c r="W18" s="18">
        <v>7866</v>
      </c>
      <c r="X18" s="18">
        <v>202</v>
      </c>
      <c r="Y18" s="18">
        <v>6300</v>
      </c>
      <c r="Z18" s="18">
        <v>182</v>
      </c>
      <c r="AA18" s="18">
        <v>0</v>
      </c>
      <c r="AB18" s="18">
        <v>0</v>
      </c>
      <c r="AC18" s="18">
        <v>97</v>
      </c>
      <c r="AD18" s="18">
        <f t="shared" si="2"/>
        <v>54849</v>
      </c>
      <c r="AE18" s="20">
        <f t="shared" si="3"/>
        <v>2.6330469012529405</v>
      </c>
      <c r="AF18" s="20">
        <f t="shared" si="4"/>
        <v>48.453180212014132</v>
      </c>
      <c r="AG18" s="18">
        <f t="shared" si="15"/>
        <v>2840</v>
      </c>
      <c r="AH18" s="20">
        <f t="shared" si="5"/>
        <v>13.633526955018962</v>
      </c>
      <c r="AI18" s="20">
        <f t="shared" si="6"/>
        <v>19.313028169014085</v>
      </c>
      <c r="AJ18" s="20">
        <f t="shared" si="7"/>
        <v>9.6565140845070427</v>
      </c>
      <c r="AK18" s="18">
        <v>3318</v>
      </c>
      <c r="AL18" s="20">
        <f t="shared" si="8"/>
        <v>15.928183956603139</v>
      </c>
      <c r="AM18" s="18"/>
      <c r="AN18" s="20">
        <f t="shared" si="9"/>
        <v>0</v>
      </c>
      <c r="AO18" s="18"/>
      <c r="AP18" s="18">
        <v>173733</v>
      </c>
      <c r="AQ18" s="20">
        <f t="shared" si="10"/>
        <v>8.340118093226442</v>
      </c>
      <c r="AR18" s="20">
        <f t="shared" si="11"/>
        <v>3.1674779850134005</v>
      </c>
      <c r="AS18" s="18"/>
      <c r="AT18" s="18"/>
      <c r="AU18" s="18"/>
      <c r="AV18" s="18">
        <f t="shared" si="12"/>
        <v>0</v>
      </c>
      <c r="AW18" s="18" t="s">
        <v>40</v>
      </c>
      <c r="AX18" s="18" t="s">
        <v>533</v>
      </c>
      <c r="AY18" s="18">
        <v>11000</v>
      </c>
      <c r="AZ18" s="18">
        <v>60660</v>
      </c>
      <c r="BA18" s="20">
        <f t="shared" si="13"/>
        <v>2.9120061446882053</v>
      </c>
      <c r="BB18" s="18">
        <v>11.7</v>
      </c>
      <c r="BC18" s="20">
        <f t="shared" si="14"/>
        <v>1.1233258124909991</v>
      </c>
      <c r="BD18" s="18"/>
      <c r="BE18" s="7"/>
    </row>
    <row r="19" spans="1:59" x14ac:dyDescent="0.25">
      <c r="A19" s="6" t="s">
        <v>95</v>
      </c>
      <c r="B19" s="18">
        <v>14127</v>
      </c>
      <c r="C19" s="18" t="s">
        <v>81</v>
      </c>
      <c r="D19" s="18">
        <v>44390</v>
      </c>
      <c r="E19" s="18" t="s">
        <v>95</v>
      </c>
      <c r="F19" s="18">
        <v>44027</v>
      </c>
      <c r="G19" s="18">
        <v>244400503</v>
      </c>
      <c r="H19" s="18" t="s">
        <v>96</v>
      </c>
      <c r="I19" s="18">
        <v>134</v>
      </c>
      <c r="J19" s="18">
        <v>1</v>
      </c>
      <c r="K19" s="18">
        <v>1</v>
      </c>
      <c r="L19" s="18" t="s">
        <v>534</v>
      </c>
      <c r="M19" s="18">
        <v>2449</v>
      </c>
      <c r="N19" s="18">
        <v>3.5</v>
      </c>
      <c r="O19" s="18">
        <v>28</v>
      </c>
      <c r="P19" s="18">
        <v>0</v>
      </c>
      <c r="Q19" s="18" t="s">
        <v>39</v>
      </c>
      <c r="R19" s="18" t="s">
        <v>345</v>
      </c>
      <c r="S19" s="18">
        <v>176</v>
      </c>
      <c r="T19" s="19">
        <f t="shared" si="1"/>
        <v>7.1866067782768481E-2</v>
      </c>
      <c r="U19" s="18">
        <v>7175</v>
      </c>
      <c r="V19" s="18">
        <v>360</v>
      </c>
      <c r="W19" s="18">
        <v>0</v>
      </c>
      <c r="X19" s="18">
        <v>0</v>
      </c>
      <c r="Y19" s="18">
        <v>2</v>
      </c>
      <c r="Z19" s="18">
        <v>0</v>
      </c>
      <c r="AA19" s="18">
        <v>0</v>
      </c>
      <c r="AB19" s="18">
        <v>0</v>
      </c>
      <c r="AC19" s="18">
        <v>17</v>
      </c>
      <c r="AD19" s="18">
        <f t="shared" si="2"/>
        <v>7177</v>
      </c>
      <c r="AE19" s="20">
        <f t="shared" si="3"/>
        <v>2.9305839118007349</v>
      </c>
      <c r="AF19" s="20">
        <f t="shared" si="4"/>
        <v>40.778409090909093</v>
      </c>
      <c r="AG19" s="18">
        <f t="shared" si="15"/>
        <v>360</v>
      </c>
      <c r="AH19" s="20">
        <f t="shared" si="5"/>
        <v>14.699877501020826</v>
      </c>
      <c r="AI19" s="20">
        <f t="shared" si="6"/>
        <v>19.93611111111111</v>
      </c>
      <c r="AJ19" s="20">
        <f t="shared" si="7"/>
        <v>9.968055555555555</v>
      </c>
      <c r="AK19" s="18"/>
      <c r="AL19" s="20">
        <f t="shared" si="8"/>
        <v>0</v>
      </c>
      <c r="AM19" s="18">
        <v>457</v>
      </c>
      <c r="AN19" s="20">
        <f t="shared" si="9"/>
        <v>18.660677827684768</v>
      </c>
      <c r="AO19" s="18">
        <v>2221</v>
      </c>
      <c r="AP19" s="18">
        <v>10988</v>
      </c>
      <c r="AQ19" s="20">
        <f t="shared" si="10"/>
        <v>4.486729277256023</v>
      </c>
      <c r="AR19" s="20">
        <f t="shared" si="11"/>
        <v>1.5310018113417863</v>
      </c>
      <c r="AS19" s="18">
        <v>338</v>
      </c>
      <c r="AT19" s="18">
        <v>7</v>
      </c>
      <c r="AU19" s="18">
        <v>0</v>
      </c>
      <c r="AV19" s="18">
        <f t="shared" si="12"/>
        <v>345</v>
      </c>
      <c r="AW19" s="18" t="s">
        <v>39</v>
      </c>
      <c r="AX19" s="18"/>
      <c r="AY19" s="21"/>
      <c r="AZ19" s="18">
        <v>5913</v>
      </c>
      <c r="BA19" s="20">
        <f t="shared" si="13"/>
        <v>2.4144548795426704</v>
      </c>
      <c r="BB19" s="18">
        <v>0.4</v>
      </c>
      <c r="BC19" s="20">
        <f t="shared" si="14"/>
        <v>0.32666394446712943</v>
      </c>
      <c r="BD19" s="18">
        <v>15</v>
      </c>
      <c r="BE19" s="7" t="s">
        <v>40</v>
      </c>
    </row>
    <row r="20" spans="1:59" x14ac:dyDescent="0.25">
      <c r="A20" s="6" t="s">
        <v>98</v>
      </c>
      <c r="B20" s="18">
        <v>13300</v>
      </c>
      <c r="C20" s="18" t="s">
        <v>99</v>
      </c>
      <c r="D20" s="18">
        <v>44110</v>
      </c>
      <c r="E20" s="18" t="s">
        <v>98</v>
      </c>
      <c r="F20" s="18">
        <v>44036</v>
      </c>
      <c r="G20" s="18">
        <v>200072726</v>
      </c>
      <c r="H20" s="18" t="s">
        <v>100</v>
      </c>
      <c r="I20" s="18">
        <v>37</v>
      </c>
      <c r="J20" s="18">
        <v>1</v>
      </c>
      <c r="K20" s="18">
        <v>1</v>
      </c>
      <c r="L20" s="18" t="s">
        <v>535</v>
      </c>
      <c r="M20" s="18">
        <v>12528</v>
      </c>
      <c r="N20" s="18">
        <v>31</v>
      </c>
      <c r="O20" s="18">
        <v>148</v>
      </c>
      <c r="P20" s="18">
        <v>10</v>
      </c>
      <c r="Q20" s="18" t="s">
        <v>40</v>
      </c>
      <c r="R20" s="18" t="s">
        <v>345</v>
      </c>
      <c r="S20" s="18">
        <v>1935</v>
      </c>
      <c r="T20" s="19">
        <f t="shared" si="1"/>
        <v>0.15445402298850575</v>
      </c>
      <c r="U20" s="18">
        <v>75792</v>
      </c>
      <c r="V20" s="18">
        <v>5225</v>
      </c>
      <c r="W20" s="18">
        <v>8779</v>
      </c>
      <c r="X20" s="18">
        <v>296</v>
      </c>
      <c r="Y20" s="18">
        <v>3993</v>
      </c>
      <c r="Z20" s="18">
        <v>161</v>
      </c>
      <c r="AA20" s="18">
        <v>50</v>
      </c>
      <c r="AB20" s="18">
        <v>12</v>
      </c>
      <c r="AC20" s="18">
        <v>72</v>
      </c>
      <c r="AD20" s="18">
        <f t="shared" si="2"/>
        <v>88614</v>
      </c>
      <c r="AE20" s="20">
        <f t="shared" si="3"/>
        <v>7.0732758620689653</v>
      </c>
      <c r="AF20" s="20">
        <f t="shared" si="4"/>
        <v>45.795348837209303</v>
      </c>
      <c r="AG20" s="18">
        <f t="shared" si="15"/>
        <v>5694</v>
      </c>
      <c r="AH20" s="20">
        <f t="shared" si="5"/>
        <v>45.450191570881223</v>
      </c>
      <c r="AI20" s="20">
        <f t="shared" si="6"/>
        <v>15.562697576396207</v>
      </c>
      <c r="AJ20" s="20">
        <f t="shared" si="7"/>
        <v>7.7813487881981036</v>
      </c>
      <c r="AK20" s="18">
        <v>3543</v>
      </c>
      <c r="AL20" s="20">
        <f t="shared" si="8"/>
        <v>28.280651340996169</v>
      </c>
      <c r="AM20" s="18">
        <v>2484</v>
      </c>
      <c r="AN20" s="20">
        <f t="shared" si="9"/>
        <v>19.827586206896552</v>
      </c>
      <c r="AO20" s="18">
        <v>52751</v>
      </c>
      <c r="AP20" s="1">
        <v>94663</v>
      </c>
      <c r="AQ20" s="20">
        <f t="shared" si="10"/>
        <v>7.5561143039591316</v>
      </c>
      <c r="AR20" s="20">
        <f t="shared" si="11"/>
        <v>1.0682623513214615</v>
      </c>
      <c r="AS20" s="18">
        <v>616</v>
      </c>
      <c r="AT20" s="18"/>
      <c r="AU20" s="18">
        <v>68</v>
      </c>
      <c r="AV20" s="18">
        <f t="shared" si="12"/>
        <v>684</v>
      </c>
      <c r="AW20" s="18" t="s">
        <v>39</v>
      </c>
      <c r="AX20" s="18"/>
      <c r="AY20" s="21">
        <v>21659</v>
      </c>
      <c r="AZ20" s="18">
        <v>64489</v>
      </c>
      <c r="BA20" s="20">
        <f t="shared" si="13"/>
        <v>5.1475893997445725</v>
      </c>
      <c r="BB20" s="18">
        <v>12.85</v>
      </c>
      <c r="BC20" s="20">
        <f t="shared" si="14"/>
        <v>2.0514048531289912</v>
      </c>
      <c r="BD20" s="18">
        <v>0</v>
      </c>
      <c r="BE20" s="7" t="s">
        <v>40</v>
      </c>
      <c r="BF20" s="2"/>
    </row>
    <row r="21" spans="1:59" x14ac:dyDescent="0.25">
      <c r="A21" s="6" t="s">
        <v>101</v>
      </c>
      <c r="B21" s="18">
        <v>13530</v>
      </c>
      <c r="C21" s="18" t="s">
        <v>102</v>
      </c>
      <c r="D21" s="18">
        <v>44690</v>
      </c>
      <c r="E21" s="18" t="s">
        <v>101</v>
      </c>
      <c r="F21" s="18">
        <v>44037</v>
      </c>
      <c r="G21" s="18">
        <v>200067635</v>
      </c>
      <c r="H21" s="18" t="s">
        <v>41</v>
      </c>
      <c r="I21" s="18">
        <v>110</v>
      </c>
      <c r="J21" s="18">
        <v>1</v>
      </c>
      <c r="K21" s="18">
        <v>1</v>
      </c>
      <c r="L21" s="18" t="s">
        <v>536</v>
      </c>
      <c r="M21" s="18">
        <v>3339</v>
      </c>
      <c r="N21" s="18">
        <v>8</v>
      </c>
      <c r="O21" s="18">
        <v>25</v>
      </c>
      <c r="P21" s="18">
        <v>1</v>
      </c>
      <c r="Q21" s="18" t="s">
        <v>39</v>
      </c>
      <c r="R21" s="18" t="s">
        <v>42</v>
      </c>
      <c r="S21" s="18">
        <v>140</v>
      </c>
      <c r="T21" s="19">
        <f t="shared" si="1"/>
        <v>4.1928721174004195E-2</v>
      </c>
      <c r="U21" s="18">
        <v>5038</v>
      </c>
      <c r="V21" s="18">
        <v>304</v>
      </c>
      <c r="W21" s="18">
        <v>0</v>
      </c>
      <c r="X21" s="18">
        <v>0</v>
      </c>
      <c r="Y21" s="18">
        <v>0</v>
      </c>
      <c r="Z21" s="18">
        <v>0</v>
      </c>
      <c r="AA21" s="18">
        <v>0</v>
      </c>
      <c r="AB21" s="18">
        <v>0</v>
      </c>
      <c r="AC21" s="18">
        <v>5</v>
      </c>
      <c r="AD21" s="18">
        <f t="shared" si="2"/>
        <v>5038</v>
      </c>
      <c r="AE21" s="20">
        <f t="shared" si="3"/>
        <v>1.5088349805330938</v>
      </c>
      <c r="AF21" s="20">
        <f t="shared" si="4"/>
        <v>35.985714285714288</v>
      </c>
      <c r="AG21" s="18">
        <f t="shared" si="15"/>
        <v>304</v>
      </c>
      <c r="AH21" s="20">
        <f t="shared" si="5"/>
        <v>9.1045223120694825</v>
      </c>
      <c r="AI21" s="20">
        <f t="shared" si="6"/>
        <v>16.57236842105263</v>
      </c>
      <c r="AJ21" s="20">
        <f t="shared" si="7"/>
        <v>8.286184210526315</v>
      </c>
      <c r="AK21" s="18">
        <v>610</v>
      </c>
      <c r="AL21" s="20">
        <f t="shared" si="8"/>
        <v>18.268942797244684</v>
      </c>
      <c r="AM21" s="18"/>
      <c r="AN21" s="20">
        <f t="shared" si="9"/>
        <v>0</v>
      </c>
      <c r="AO21" s="18"/>
      <c r="AP21" s="18">
        <v>9441</v>
      </c>
      <c r="AQ21" s="20">
        <f t="shared" si="10"/>
        <v>2.8274932614555257</v>
      </c>
      <c r="AR21" s="20">
        <f t="shared" si="11"/>
        <v>1.8739579198094483</v>
      </c>
      <c r="AS21" s="18">
        <v>1210</v>
      </c>
      <c r="AT21" s="18"/>
      <c r="AU21" s="18">
        <v>0</v>
      </c>
      <c r="AV21" s="18">
        <f t="shared" si="12"/>
        <v>1210</v>
      </c>
      <c r="AW21" s="18" t="s">
        <v>40</v>
      </c>
      <c r="AX21" s="18" t="s">
        <v>244</v>
      </c>
      <c r="AY21" s="21">
        <v>743</v>
      </c>
      <c r="AZ21" s="18">
        <v>3206</v>
      </c>
      <c r="BA21" s="20">
        <f t="shared" si="13"/>
        <v>0.96016771488469599</v>
      </c>
      <c r="BB21" s="18">
        <v>0.3</v>
      </c>
      <c r="BC21" s="20">
        <f t="shared" si="14"/>
        <v>0.17969451931716082</v>
      </c>
      <c r="BD21" s="18">
        <v>27</v>
      </c>
      <c r="BE21" s="7"/>
    </row>
    <row r="22" spans="1:59" x14ac:dyDescent="0.25">
      <c r="A22" s="6" t="s">
        <v>537</v>
      </c>
      <c r="B22" s="18">
        <v>13972</v>
      </c>
      <c r="C22" s="18" t="s">
        <v>103</v>
      </c>
      <c r="D22" s="18">
        <v>44320</v>
      </c>
      <c r="E22" s="18" t="s">
        <v>104</v>
      </c>
      <c r="F22" s="18">
        <v>44005</v>
      </c>
      <c r="G22" s="18">
        <v>200067346</v>
      </c>
      <c r="H22" s="18" t="s">
        <v>105</v>
      </c>
      <c r="I22" s="18">
        <v>52</v>
      </c>
      <c r="J22" s="18">
        <v>1</v>
      </c>
      <c r="K22" s="18">
        <v>1</v>
      </c>
      <c r="L22" s="18" t="s">
        <v>108</v>
      </c>
      <c r="M22" s="1">
        <v>4331</v>
      </c>
      <c r="N22" s="18">
        <v>5</v>
      </c>
      <c r="O22" s="18">
        <v>10</v>
      </c>
      <c r="P22" s="18">
        <v>0</v>
      </c>
      <c r="Q22" s="18" t="s">
        <v>40</v>
      </c>
      <c r="R22" s="18" t="s">
        <v>538</v>
      </c>
      <c r="S22" s="18">
        <v>100</v>
      </c>
      <c r="T22" s="19">
        <f t="shared" si="1"/>
        <v>2.3089355806972984E-2</v>
      </c>
      <c r="U22" s="18">
        <v>3106</v>
      </c>
      <c r="V22" s="18">
        <v>577</v>
      </c>
      <c r="W22" s="18">
        <v>0</v>
      </c>
      <c r="X22" s="18">
        <v>0</v>
      </c>
      <c r="Y22" s="18">
        <v>0</v>
      </c>
      <c r="Z22" s="18">
        <v>0</v>
      </c>
      <c r="AA22" s="18">
        <v>0</v>
      </c>
      <c r="AB22" s="18">
        <v>0</v>
      </c>
      <c r="AC22" s="18">
        <v>2</v>
      </c>
      <c r="AD22" s="18">
        <f t="shared" si="2"/>
        <v>3106</v>
      </c>
      <c r="AE22" s="20">
        <f t="shared" si="3"/>
        <v>0.71715539136458095</v>
      </c>
      <c r="AF22" s="20">
        <f t="shared" si="4"/>
        <v>31.06</v>
      </c>
      <c r="AG22" s="18">
        <f t="shared" si="15"/>
        <v>577</v>
      </c>
      <c r="AH22" s="20">
        <f t="shared" si="5"/>
        <v>13.322558300623413</v>
      </c>
      <c r="AI22" s="20">
        <f t="shared" si="6"/>
        <v>5.3830155979202772</v>
      </c>
      <c r="AJ22" s="20">
        <f t="shared" si="7"/>
        <v>2.6915077989601386</v>
      </c>
      <c r="AK22" s="18"/>
      <c r="AL22" s="20">
        <f t="shared" si="8"/>
        <v>0</v>
      </c>
      <c r="AM22" s="18">
        <v>429</v>
      </c>
      <c r="AN22" s="20">
        <f t="shared" si="9"/>
        <v>9.9053336411914099</v>
      </c>
      <c r="AO22" s="18"/>
      <c r="AP22" s="18">
        <v>7887</v>
      </c>
      <c r="AQ22" s="20">
        <f t="shared" si="10"/>
        <v>1.8210574924959593</v>
      </c>
      <c r="AR22" s="20">
        <f t="shared" si="11"/>
        <v>2.5392788151963939</v>
      </c>
      <c r="AS22" s="18">
        <v>1357</v>
      </c>
      <c r="AT22" s="18">
        <v>6</v>
      </c>
      <c r="AU22" s="18">
        <v>0</v>
      </c>
      <c r="AV22" s="18">
        <f t="shared" si="12"/>
        <v>1363</v>
      </c>
      <c r="AW22" s="18" t="s">
        <v>534</v>
      </c>
      <c r="AX22" s="18" t="s">
        <v>539</v>
      </c>
      <c r="AY22" s="21">
        <v>960</v>
      </c>
      <c r="AZ22" s="18">
        <v>5531</v>
      </c>
      <c r="BA22" s="20">
        <f t="shared" si="13"/>
        <v>1.2770722696836758</v>
      </c>
      <c r="BB22" s="18">
        <v>0.4</v>
      </c>
      <c r="BC22" s="20">
        <f t="shared" si="14"/>
        <v>0.18471484645578387</v>
      </c>
      <c r="BD22" s="18">
        <v>25</v>
      </c>
      <c r="BE22" s="7" t="s">
        <v>39</v>
      </c>
    </row>
    <row r="23" spans="1:59" x14ac:dyDescent="0.25">
      <c r="A23" s="6" t="s">
        <v>540</v>
      </c>
      <c r="B23" s="18">
        <v>14128</v>
      </c>
      <c r="C23" s="18" t="s">
        <v>109</v>
      </c>
      <c r="D23" s="18">
        <v>44680</v>
      </c>
      <c r="E23" s="18" t="s">
        <v>104</v>
      </c>
      <c r="F23" s="18">
        <v>44005</v>
      </c>
      <c r="G23" s="18">
        <v>200067346</v>
      </c>
      <c r="H23" s="18" t="s">
        <v>105</v>
      </c>
      <c r="I23" s="18">
        <v>48</v>
      </c>
      <c r="J23" s="18">
        <v>1</v>
      </c>
      <c r="K23" s="18">
        <v>1</v>
      </c>
      <c r="L23" s="18" t="s">
        <v>108</v>
      </c>
      <c r="M23" s="1">
        <v>2670</v>
      </c>
      <c r="N23" s="18">
        <v>6</v>
      </c>
      <c r="O23" s="18">
        <v>20</v>
      </c>
      <c r="P23" s="18">
        <v>0</v>
      </c>
      <c r="Q23" s="18" t="s">
        <v>40</v>
      </c>
      <c r="R23" s="18" t="s">
        <v>538</v>
      </c>
      <c r="S23" s="18">
        <v>120</v>
      </c>
      <c r="T23" s="19">
        <f t="shared" si="1"/>
        <v>4.49438202247191E-2</v>
      </c>
      <c r="U23" s="18">
        <v>4458</v>
      </c>
      <c r="V23" s="18">
        <v>459</v>
      </c>
      <c r="W23" s="18">
        <v>22</v>
      </c>
      <c r="X23" s="18">
        <v>16</v>
      </c>
      <c r="Y23" s="18">
        <v>387</v>
      </c>
      <c r="Z23" s="18">
        <v>17</v>
      </c>
      <c r="AA23" s="18">
        <v>0</v>
      </c>
      <c r="AB23" s="18">
        <v>0</v>
      </c>
      <c r="AC23" s="18">
        <v>2</v>
      </c>
      <c r="AD23" s="18">
        <f t="shared" si="2"/>
        <v>4867</v>
      </c>
      <c r="AE23" s="20">
        <f t="shared" si="3"/>
        <v>1.8228464419475656</v>
      </c>
      <c r="AF23" s="20">
        <f t="shared" si="4"/>
        <v>40.55833333333333</v>
      </c>
      <c r="AG23" s="18">
        <f t="shared" si="15"/>
        <v>492</v>
      </c>
      <c r="AH23" s="20">
        <f t="shared" si="5"/>
        <v>18.426966292134832</v>
      </c>
      <c r="AI23" s="20">
        <f t="shared" si="6"/>
        <v>9.8922764227642279</v>
      </c>
      <c r="AJ23" s="20">
        <f t="shared" si="7"/>
        <v>4.946138211382114</v>
      </c>
      <c r="AK23" s="18"/>
      <c r="AL23" s="20">
        <f t="shared" si="8"/>
        <v>0</v>
      </c>
      <c r="AM23" s="18">
        <v>433</v>
      </c>
      <c r="AN23" s="20">
        <f t="shared" si="9"/>
        <v>16.217228464419474</v>
      </c>
      <c r="AO23" s="18"/>
      <c r="AP23" s="18">
        <v>7935</v>
      </c>
      <c r="AQ23" s="20">
        <f t="shared" si="10"/>
        <v>2.9719101123595504</v>
      </c>
      <c r="AR23" s="20">
        <f t="shared" si="11"/>
        <v>1.6303677830285597</v>
      </c>
      <c r="AS23" s="18">
        <v>1334</v>
      </c>
      <c r="AT23" s="18">
        <v>0</v>
      </c>
      <c r="AU23" s="18">
        <v>27</v>
      </c>
      <c r="AV23" s="18">
        <f t="shared" si="12"/>
        <v>1361</v>
      </c>
      <c r="AW23" s="18" t="s">
        <v>534</v>
      </c>
      <c r="AX23" s="18" t="s">
        <v>539</v>
      </c>
      <c r="AY23" s="21">
        <v>966</v>
      </c>
      <c r="AZ23" s="18">
        <v>5219</v>
      </c>
      <c r="BA23" s="20">
        <f t="shared" si="13"/>
        <v>1.9546816479400748</v>
      </c>
      <c r="BB23" s="18">
        <v>0.5</v>
      </c>
      <c r="BC23" s="20">
        <f t="shared" si="14"/>
        <v>0.37453183520599254</v>
      </c>
      <c r="BD23" s="18">
        <v>23</v>
      </c>
      <c r="BE23" s="7" t="s">
        <v>39</v>
      </c>
    </row>
    <row r="24" spans="1:59" x14ac:dyDescent="0.25">
      <c r="A24" s="6" t="s">
        <v>541</v>
      </c>
      <c r="B24" s="18">
        <v>13974</v>
      </c>
      <c r="C24" s="18" t="s">
        <v>107</v>
      </c>
      <c r="D24" s="18">
        <v>44320</v>
      </c>
      <c r="E24" s="18" t="s">
        <v>104</v>
      </c>
      <c r="F24" s="18">
        <v>44005</v>
      </c>
      <c r="G24" s="18">
        <v>200067346</v>
      </c>
      <c r="H24" s="18" t="s">
        <v>105</v>
      </c>
      <c r="I24" s="18">
        <v>50</v>
      </c>
      <c r="J24" s="18">
        <v>1</v>
      </c>
      <c r="K24" s="18">
        <v>1</v>
      </c>
      <c r="L24" s="18" t="s">
        <v>108</v>
      </c>
      <c r="M24" s="1">
        <v>0</v>
      </c>
      <c r="N24" s="18">
        <v>4</v>
      </c>
      <c r="O24" s="18">
        <v>4</v>
      </c>
      <c r="P24" s="18">
        <v>0</v>
      </c>
      <c r="Q24" s="18" t="s">
        <v>39</v>
      </c>
      <c r="R24" s="18" t="s">
        <v>538</v>
      </c>
      <c r="S24" s="18">
        <v>35</v>
      </c>
      <c r="T24" s="19"/>
      <c r="U24" s="18">
        <v>1051</v>
      </c>
      <c r="V24" s="18">
        <v>210</v>
      </c>
      <c r="W24" s="18">
        <v>1</v>
      </c>
      <c r="X24" s="18">
        <v>0</v>
      </c>
      <c r="Y24" s="18">
        <v>0</v>
      </c>
      <c r="Z24" s="18">
        <v>0</v>
      </c>
      <c r="AA24" s="18">
        <v>0</v>
      </c>
      <c r="AB24" s="18">
        <v>0</v>
      </c>
      <c r="AC24" s="18">
        <v>1</v>
      </c>
      <c r="AD24" s="18">
        <f t="shared" si="2"/>
        <v>1052</v>
      </c>
      <c r="AE24" s="20"/>
      <c r="AF24" s="20">
        <f t="shared" si="4"/>
        <v>30.057142857142857</v>
      </c>
      <c r="AG24" s="18">
        <f t="shared" si="15"/>
        <v>210</v>
      </c>
      <c r="AH24" s="20"/>
      <c r="AI24" s="20">
        <f t="shared" si="6"/>
        <v>5.0095238095238095</v>
      </c>
      <c r="AJ24" s="20">
        <f t="shared" si="7"/>
        <v>2.5047619047619047</v>
      </c>
      <c r="AK24" s="18"/>
      <c r="AL24" s="20" t="e">
        <f t="shared" si="8"/>
        <v>#DIV/0!</v>
      </c>
      <c r="AM24" s="18">
        <v>101</v>
      </c>
      <c r="AN24" s="20" t="e">
        <f t="shared" si="9"/>
        <v>#DIV/0!</v>
      </c>
      <c r="AO24" s="18"/>
      <c r="AP24" s="18">
        <v>1818</v>
      </c>
      <c r="AQ24" s="20" t="e">
        <f t="shared" si="10"/>
        <v>#DIV/0!</v>
      </c>
      <c r="AR24" s="20">
        <f t="shared" si="11"/>
        <v>1.7281368821292775</v>
      </c>
      <c r="AS24" s="18">
        <v>1002</v>
      </c>
      <c r="AT24" s="18">
        <v>0</v>
      </c>
      <c r="AU24" s="18">
        <v>0</v>
      </c>
      <c r="AV24" s="18">
        <f t="shared" si="12"/>
        <v>1002</v>
      </c>
      <c r="AW24" s="18" t="s">
        <v>534</v>
      </c>
      <c r="AX24" s="18" t="s">
        <v>539</v>
      </c>
      <c r="AY24" s="21">
        <v>221</v>
      </c>
      <c r="AZ24" s="18">
        <v>2259</v>
      </c>
      <c r="BA24" s="20" t="e">
        <f t="shared" si="13"/>
        <v>#DIV/0!</v>
      </c>
      <c r="BB24" s="18">
        <v>0.1</v>
      </c>
      <c r="BC24" s="20" t="e">
        <f t="shared" si="14"/>
        <v>#DIV/0!</v>
      </c>
      <c r="BD24" s="18">
        <v>4</v>
      </c>
      <c r="BE24" s="7" t="s">
        <v>39</v>
      </c>
    </row>
    <row r="25" spans="1:59" x14ac:dyDescent="0.25">
      <c r="A25" s="6" t="s">
        <v>110</v>
      </c>
      <c r="B25" s="18">
        <v>1858</v>
      </c>
      <c r="C25" s="18" t="s">
        <v>51</v>
      </c>
      <c r="D25" s="18">
        <v>44320</v>
      </c>
      <c r="E25" s="18" t="s">
        <v>110</v>
      </c>
      <c r="F25" s="18">
        <v>44038</v>
      </c>
      <c r="G25" s="18">
        <v>200067346</v>
      </c>
      <c r="H25" s="18" t="s">
        <v>105</v>
      </c>
      <c r="I25" s="18">
        <v>73</v>
      </c>
      <c r="J25" s="18">
        <v>1</v>
      </c>
      <c r="K25" s="18">
        <v>1</v>
      </c>
      <c r="L25" s="18" t="s">
        <v>82</v>
      </c>
      <c r="M25" s="18">
        <v>2976</v>
      </c>
      <c r="N25" s="18">
        <v>13.5</v>
      </c>
      <c r="O25" s="18">
        <v>13</v>
      </c>
      <c r="P25" s="18">
        <v>1</v>
      </c>
      <c r="Q25" s="18" t="s">
        <v>40</v>
      </c>
      <c r="R25" s="18" t="s">
        <v>111</v>
      </c>
      <c r="S25" s="18">
        <v>156</v>
      </c>
      <c r="T25" s="19">
        <f t="shared" ref="T25:T48" si="16">S25/M25</f>
        <v>5.2419354838709679E-2</v>
      </c>
      <c r="U25" s="18">
        <v>8034</v>
      </c>
      <c r="V25" s="18">
        <v>435</v>
      </c>
      <c r="W25" s="18">
        <v>108</v>
      </c>
      <c r="X25" s="18">
        <v>0</v>
      </c>
      <c r="Y25" s="18">
        <v>657</v>
      </c>
      <c r="Z25" s="18">
        <v>22</v>
      </c>
      <c r="AA25" s="18">
        <v>0</v>
      </c>
      <c r="AB25" s="18">
        <v>0</v>
      </c>
      <c r="AC25" s="18">
        <v>16</v>
      </c>
      <c r="AD25" s="18">
        <f t="shared" si="2"/>
        <v>8799</v>
      </c>
      <c r="AE25" s="20">
        <f t="shared" ref="AE25:AE48" si="17">AD25/M25</f>
        <v>2.9566532258064515</v>
      </c>
      <c r="AF25" s="20">
        <f t="shared" si="4"/>
        <v>56.403846153846153</v>
      </c>
      <c r="AG25" s="18">
        <f t="shared" si="15"/>
        <v>457</v>
      </c>
      <c r="AH25" s="20">
        <f t="shared" ref="AH25:AH48" si="18">AG25*100/M25</f>
        <v>15.356182795698924</v>
      </c>
      <c r="AI25" s="20">
        <f t="shared" si="6"/>
        <v>19.253829321663019</v>
      </c>
      <c r="AJ25" s="20">
        <f t="shared" si="7"/>
        <v>9.6269146608315097</v>
      </c>
      <c r="AK25" s="18">
        <v>828</v>
      </c>
      <c r="AL25" s="20">
        <f t="shared" si="8"/>
        <v>27.822580645161292</v>
      </c>
      <c r="AM25" s="18">
        <v>819</v>
      </c>
      <c r="AN25" s="20">
        <f t="shared" si="9"/>
        <v>27.52016129032258</v>
      </c>
      <c r="AO25" s="18"/>
      <c r="AP25" s="1">
        <v>23689</v>
      </c>
      <c r="AQ25" s="20">
        <f t="shared" si="10"/>
        <v>7.960013440860215</v>
      </c>
      <c r="AR25" s="20">
        <f t="shared" si="11"/>
        <v>2.6922377542902605</v>
      </c>
      <c r="AS25" s="18">
        <v>852</v>
      </c>
      <c r="AT25" s="18"/>
      <c r="AU25" s="18">
        <v>71</v>
      </c>
      <c r="AV25" s="18">
        <f t="shared" si="12"/>
        <v>923</v>
      </c>
      <c r="AW25" s="18" t="s">
        <v>40</v>
      </c>
      <c r="AX25" s="18" t="s">
        <v>106</v>
      </c>
      <c r="AY25" s="21">
        <v>1533</v>
      </c>
      <c r="AZ25" s="18">
        <v>8503</v>
      </c>
      <c r="BA25" s="20">
        <f t="shared" si="13"/>
        <v>2.857190860215054</v>
      </c>
      <c r="BB25" s="18">
        <v>1.1499999999999999</v>
      </c>
      <c r="BC25" s="20">
        <f t="shared" si="14"/>
        <v>0.77284946236559138</v>
      </c>
      <c r="BD25" s="18">
        <v>20</v>
      </c>
      <c r="BE25" s="7"/>
    </row>
    <row r="26" spans="1:59" x14ac:dyDescent="0.25">
      <c r="A26" s="6" t="s">
        <v>112</v>
      </c>
      <c r="B26" s="18">
        <v>13533</v>
      </c>
      <c r="C26" s="18" t="s">
        <v>113</v>
      </c>
      <c r="D26" s="18">
        <v>44190</v>
      </c>
      <c r="E26" s="18" t="s">
        <v>112</v>
      </c>
      <c r="F26" s="18">
        <v>44043</v>
      </c>
      <c r="G26" s="18">
        <v>200067635</v>
      </c>
      <c r="H26" s="18" t="s">
        <v>41</v>
      </c>
      <c r="I26" s="18">
        <v>66</v>
      </c>
      <c r="J26" s="18">
        <v>1</v>
      </c>
      <c r="K26" s="18">
        <v>1</v>
      </c>
      <c r="L26" s="18" t="s">
        <v>114</v>
      </c>
      <c r="M26" s="18">
        <v>7676</v>
      </c>
      <c r="N26" s="18">
        <v>17</v>
      </c>
      <c r="O26" s="18">
        <v>40</v>
      </c>
      <c r="P26" s="18">
        <v>3</v>
      </c>
      <c r="Q26" s="18" t="s">
        <v>40</v>
      </c>
      <c r="R26" s="18" t="s">
        <v>542</v>
      </c>
      <c r="S26" s="18">
        <v>900</v>
      </c>
      <c r="T26" s="19">
        <f t="shared" si="16"/>
        <v>0.11724856696195936</v>
      </c>
      <c r="U26" s="18">
        <v>18726</v>
      </c>
      <c r="V26" s="18">
        <v>1376</v>
      </c>
      <c r="W26" s="18">
        <v>2853</v>
      </c>
      <c r="X26" s="18">
        <v>103</v>
      </c>
      <c r="Y26" s="18">
        <v>2379</v>
      </c>
      <c r="Z26" s="18">
        <v>119</v>
      </c>
      <c r="AA26" s="18">
        <v>0</v>
      </c>
      <c r="AB26" s="18">
        <v>0</v>
      </c>
      <c r="AC26" s="18">
        <v>51</v>
      </c>
      <c r="AD26" s="18">
        <f t="shared" si="2"/>
        <v>23958</v>
      </c>
      <c r="AE26" s="20">
        <f t="shared" si="17"/>
        <v>3.1211568525273581</v>
      </c>
      <c r="AF26" s="20">
        <f t="shared" si="4"/>
        <v>26.62</v>
      </c>
      <c r="AG26" s="18">
        <f t="shared" si="15"/>
        <v>1598</v>
      </c>
      <c r="AH26" s="20">
        <f t="shared" si="18"/>
        <v>20.81813444502345</v>
      </c>
      <c r="AI26" s="20">
        <f t="shared" si="6"/>
        <v>14.992490613266582</v>
      </c>
      <c r="AJ26" s="20">
        <f t="shared" si="7"/>
        <v>7.4962453066332912</v>
      </c>
      <c r="AK26" s="18">
        <v>2998</v>
      </c>
      <c r="AL26" s="20">
        <f t="shared" si="8"/>
        <v>39.056800416883796</v>
      </c>
      <c r="AM26" s="18">
        <v>2226</v>
      </c>
      <c r="AN26" s="20">
        <f t="shared" si="9"/>
        <v>28.999478895257948</v>
      </c>
      <c r="AO26" s="18">
        <v>16326</v>
      </c>
      <c r="AP26" s="18">
        <v>77231</v>
      </c>
      <c r="AQ26" s="20">
        <f t="shared" si="10"/>
        <v>10.061360083376758</v>
      </c>
      <c r="AR26" s="20">
        <f t="shared" si="11"/>
        <v>3.2235996326905418</v>
      </c>
      <c r="AS26" s="18">
        <v>5846</v>
      </c>
      <c r="AT26" s="18"/>
      <c r="AU26" s="18">
        <v>686</v>
      </c>
      <c r="AV26" s="18">
        <f t="shared" si="12"/>
        <v>6532</v>
      </c>
      <c r="AW26" s="18" t="s">
        <v>39</v>
      </c>
      <c r="AX26" s="18"/>
      <c r="AY26" s="21">
        <v>4588</v>
      </c>
      <c r="AZ26" s="18">
        <v>28113</v>
      </c>
      <c r="BA26" s="20">
        <f t="shared" si="13"/>
        <v>3.6624544033350706</v>
      </c>
      <c r="BB26" s="18">
        <v>3.2</v>
      </c>
      <c r="BC26" s="20">
        <f t="shared" si="14"/>
        <v>0.8337675872850443</v>
      </c>
      <c r="BD26" s="18">
        <v>25</v>
      </c>
      <c r="BE26" s="7"/>
    </row>
    <row r="27" spans="1:59" x14ac:dyDescent="0.25">
      <c r="A27" s="6" t="s">
        <v>115</v>
      </c>
      <c r="B27" s="18">
        <v>13535</v>
      </c>
      <c r="C27" s="18" t="s">
        <v>102</v>
      </c>
      <c r="D27" s="18">
        <v>44290</v>
      </c>
      <c r="E27" s="18" t="s">
        <v>115</v>
      </c>
      <c r="F27" s="18">
        <v>44044</v>
      </c>
      <c r="G27" s="18">
        <v>243500741</v>
      </c>
      <c r="H27" s="18" t="s">
        <v>52</v>
      </c>
      <c r="I27" s="18">
        <v>106</v>
      </c>
      <c r="J27" s="18">
        <v>1</v>
      </c>
      <c r="K27" s="18">
        <v>1</v>
      </c>
      <c r="L27" s="18" t="s">
        <v>543</v>
      </c>
      <c r="M27" s="18">
        <v>1123</v>
      </c>
      <c r="N27" s="18">
        <v>6</v>
      </c>
      <c r="O27" s="18">
        <v>20</v>
      </c>
      <c r="P27" s="18">
        <v>1</v>
      </c>
      <c r="Q27" s="18" t="s">
        <v>39</v>
      </c>
      <c r="R27" s="18" t="s">
        <v>116</v>
      </c>
      <c r="S27" s="18">
        <v>100</v>
      </c>
      <c r="T27" s="19">
        <f t="shared" si="16"/>
        <v>8.9047195013357075E-2</v>
      </c>
      <c r="U27" s="18">
        <v>1957</v>
      </c>
      <c r="V27" s="18">
        <v>208</v>
      </c>
      <c r="W27" s="18">
        <v>1</v>
      </c>
      <c r="X27" s="18">
        <v>1</v>
      </c>
      <c r="Y27" s="18">
        <v>0</v>
      </c>
      <c r="Z27" s="18">
        <v>0</v>
      </c>
      <c r="AA27" s="18">
        <v>0</v>
      </c>
      <c r="AB27" s="18">
        <v>0</v>
      </c>
      <c r="AC27" s="18">
        <v>0</v>
      </c>
      <c r="AD27" s="18">
        <f t="shared" si="2"/>
        <v>1958</v>
      </c>
      <c r="AE27" s="20">
        <f t="shared" si="17"/>
        <v>1.7435440783615317</v>
      </c>
      <c r="AF27" s="20">
        <f t="shared" si="4"/>
        <v>19.579999999999998</v>
      </c>
      <c r="AG27" s="18">
        <f t="shared" si="15"/>
        <v>209</v>
      </c>
      <c r="AH27" s="20">
        <f t="shared" si="18"/>
        <v>18.61086375779163</v>
      </c>
      <c r="AI27" s="20">
        <f t="shared" si="6"/>
        <v>9.3684210526315788</v>
      </c>
      <c r="AJ27" s="20">
        <f t="shared" si="7"/>
        <v>4.6842105263157894</v>
      </c>
      <c r="AK27" s="18"/>
      <c r="AL27" s="20">
        <f t="shared" si="8"/>
        <v>0</v>
      </c>
      <c r="AM27" s="18">
        <v>70</v>
      </c>
      <c r="AN27" s="20">
        <f t="shared" si="9"/>
        <v>6.2333036509349959</v>
      </c>
      <c r="AO27" s="18">
        <v>836</v>
      </c>
      <c r="AP27" s="18">
        <v>3511</v>
      </c>
      <c r="AQ27" s="20">
        <f t="shared" si="10"/>
        <v>3.1264470169189669</v>
      </c>
      <c r="AR27" s="20">
        <f t="shared" si="11"/>
        <v>1.7931562819203268</v>
      </c>
      <c r="AS27" s="18">
        <v>1494</v>
      </c>
      <c r="AT27" s="18">
        <v>22</v>
      </c>
      <c r="AU27" s="18">
        <v>0</v>
      </c>
      <c r="AV27" s="18">
        <f t="shared" si="12"/>
        <v>1516</v>
      </c>
      <c r="AW27" s="18" t="s">
        <v>40</v>
      </c>
      <c r="AX27" s="18"/>
      <c r="AY27" s="21">
        <v>0</v>
      </c>
      <c r="AZ27" s="18">
        <v>1507</v>
      </c>
      <c r="BA27" s="20">
        <f t="shared" si="13"/>
        <v>1.3419412288512911</v>
      </c>
      <c r="BB27" s="18">
        <v>0</v>
      </c>
      <c r="BC27" s="20">
        <f t="shared" si="14"/>
        <v>0</v>
      </c>
      <c r="BD27" s="18">
        <v>19</v>
      </c>
      <c r="BE27" s="7" t="s">
        <v>39</v>
      </c>
    </row>
    <row r="28" spans="1:59" x14ac:dyDescent="0.25">
      <c r="A28" s="6" t="s">
        <v>117</v>
      </c>
      <c r="B28" s="18">
        <v>13537</v>
      </c>
      <c r="C28" s="18" t="s">
        <v>118</v>
      </c>
      <c r="D28" s="18">
        <v>44650</v>
      </c>
      <c r="E28" s="18" t="s">
        <v>117</v>
      </c>
      <c r="F28" s="18">
        <v>44156</v>
      </c>
      <c r="G28" s="18">
        <v>200071546</v>
      </c>
      <c r="H28" s="18" t="s">
        <v>119</v>
      </c>
      <c r="I28" s="18">
        <v>87</v>
      </c>
      <c r="J28" s="18">
        <v>1</v>
      </c>
      <c r="K28" s="18">
        <v>1</v>
      </c>
      <c r="L28" s="18"/>
      <c r="M28" s="18">
        <v>3061</v>
      </c>
      <c r="N28" s="18">
        <v>6</v>
      </c>
      <c r="O28" s="18">
        <v>16</v>
      </c>
      <c r="P28" s="18">
        <v>1</v>
      </c>
      <c r="Q28" s="18" t="s">
        <v>39</v>
      </c>
      <c r="R28" s="18" t="s">
        <v>544</v>
      </c>
      <c r="S28" s="18">
        <v>120</v>
      </c>
      <c r="T28" s="19">
        <f t="shared" si="16"/>
        <v>3.9202874877491016E-2</v>
      </c>
      <c r="U28" s="18">
        <v>4172</v>
      </c>
      <c r="V28" s="18">
        <v>695</v>
      </c>
      <c r="W28" s="18">
        <v>0</v>
      </c>
      <c r="X28" s="18">
        <v>0</v>
      </c>
      <c r="Y28" s="18">
        <v>0</v>
      </c>
      <c r="Z28" s="18">
        <v>0</v>
      </c>
      <c r="AA28" s="18">
        <v>0</v>
      </c>
      <c r="AB28" s="18">
        <v>0</v>
      </c>
      <c r="AC28" s="18">
        <v>8</v>
      </c>
      <c r="AD28" s="18">
        <f t="shared" si="2"/>
        <v>4172</v>
      </c>
      <c r="AE28" s="20">
        <f t="shared" si="17"/>
        <v>1.3629532832407709</v>
      </c>
      <c r="AF28" s="20">
        <f t="shared" si="4"/>
        <v>34.766666666666666</v>
      </c>
      <c r="AG28" s="18">
        <f t="shared" si="15"/>
        <v>695</v>
      </c>
      <c r="AH28" s="20">
        <f t="shared" si="18"/>
        <v>22.704998366546882</v>
      </c>
      <c r="AI28" s="20">
        <f t="shared" si="6"/>
        <v>6.0028776978417264</v>
      </c>
      <c r="AJ28" s="20">
        <f t="shared" si="7"/>
        <v>3.0014388489208632</v>
      </c>
      <c r="AK28" s="18"/>
      <c r="AL28" s="20">
        <f t="shared" si="8"/>
        <v>0</v>
      </c>
      <c r="AM28" s="18">
        <v>367</v>
      </c>
      <c r="AN28" s="20">
        <f t="shared" si="9"/>
        <v>11.989545900032669</v>
      </c>
      <c r="AO28" s="18">
        <v>1394</v>
      </c>
      <c r="AP28" s="18">
        <v>11378</v>
      </c>
      <c r="AQ28" s="20">
        <f t="shared" si="10"/>
        <v>3.7170859196341066</v>
      </c>
      <c r="AR28" s="20">
        <f t="shared" si="11"/>
        <v>2.7272291466922338</v>
      </c>
      <c r="AS28" s="18">
        <v>0</v>
      </c>
      <c r="AT28" s="18">
        <v>0</v>
      </c>
      <c r="AU28" s="18">
        <v>0</v>
      </c>
      <c r="AV28" s="18">
        <f t="shared" si="12"/>
        <v>0</v>
      </c>
      <c r="AW28" s="18" t="s">
        <v>40</v>
      </c>
      <c r="AX28" s="18"/>
      <c r="AY28" s="21">
        <v>0</v>
      </c>
      <c r="AZ28" s="18">
        <v>3999</v>
      </c>
      <c r="BA28" s="20">
        <f t="shared" si="13"/>
        <v>1.3064358052923881</v>
      </c>
      <c r="BB28" s="18">
        <v>0</v>
      </c>
      <c r="BC28" s="20">
        <f t="shared" si="14"/>
        <v>0</v>
      </c>
      <c r="BD28" s="18">
        <v>26</v>
      </c>
      <c r="BE28" s="7" t="s">
        <v>39</v>
      </c>
    </row>
    <row r="29" spans="1:59" x14ac:dyDescent="0.25">
      <c r="A29" s="6" t="s">
        <v>120</v>
      </c>
      <c r="B29" s="18">
        <v>10466</v>
      </c>
      <c r="C29" s="18" t="s">
        <v>121</v>
      </c>
      <c r="D29" s="18">
        <v>44360</v>
      </c>
      <c r="E29" s="18" t="s">
        <v>120</v>
      </c>
      <c r="F29" s="18">
        <v>44045</v>
      </c>
      <c r="G29" s="18">
        <v>200072734</v>
      </c>
      <c r="H29" s="18" t="s">
        <v>76</v>
      </c>
      <c r="I29" s="18">
        <v>43</v>
      </c>
      <c r="J29" s="18">
        <v>1</v>
      </c>
      <c r="K29" s="18">
        <v>1</v>
      </c>
      <c r="L29" s="18" t="s">
        <v>545</v>
      </c>
      <c r="M29" s="18">
        <v>3801</v>
      </c>
      <c r="N29" s="18">
        <v>14.5</v>
      </c>
      <c r="O29" s="18">
        <v>30</v>
      </c>
      <c r="P29" s="18">
        <v>2</v>
      </c>
      <c r="Q29" s="18" t="s">
        <v>40</v>
      </c>
      <c r="R29" s="18" t="s">
        <v>529</v>
      </c>
      <c r="S29" s="18">
        <v>350</v>
      </c>
      <c r="T29" s="19">
        <f t="shared" si="16"/>
        <v>9.2081031307550645E-2</v>
      </c>
      <c r="U29" s="18">
        <v>13657</v>
      </c>
      <c r="V29" s="18">
        <v>1116</v>
      </c>
      <c r="W29" s="18">
        <v>168</v>
      </c>
      <c r="X29" s="18">
        <v>4</v>
      </c>
      <c r="Y29" s="18">
        <v>2027</v>
      </c>
      <c r="Z29" s="18">
        <v>30</v>
      </c>
      <c r="AA29" s="18">
        <v>0</v>
      </c>
      <c r="AB29" s="18">
        <v>0</v>
      </c>
      <c r="AC29" s="18">
        <v>31</v>
      </c>
      <c r="AD29" s="18">
        <f t="shared" si="2"/>
        <v>15852</v>
      </c>
      <c r="AE29" s="20">
        <f t="shared" si="17"/>
        <v>4.1704814522494082</v>
      </c>
      <c r="AF29" s="20">
        <f t="shared" si="4"/>
        <v>45.291428571428568</v>
      </c>
      <c r="AG29" s="18">
        <f t="shared" si="15"/>
        <v>1150</v>
      </c>
      <c r="AH29" s="20">
        <f t="shared" si="18"/>
        <v>30.255196001052354</v>
      </c>
      <c r="AI29" s="20">
        <f t="shared" si="6"/>
        <v>13.784347826086956</v>
      </c>
      <c r="AJ29" s="20">
        <f t="shared" si="7"/>
        <v>6.8921739130434778</v>
      </c>
      <c r="AK29" s="18"/>
      <c r="AL29" s="20">
        <f t="shared" si="8"/>
        <v>0</v>
      </c>
      <c r="AM29" s="18">
        <v>735</v>
      </c>
      <c r="AN29" s="20">
        <f t="shared" si="9"/>
        <v>19.337016574585636</v>
      </c>
      <c r="AO29" s="18"/>
      <c r="AP29" s="18">
        <v>30837</v>
      </c>
      <c r="AQ29" s="20">
        <f t="shared" si="10"/>
        <v>8.11286503551697</v>
      </c>
      <c r="AR29" s="20">
        <f t="shared" si="11"/>
        <v>1.9453065859197578</v>
      </c>
      <c r="AS29" s="18">
        <v>925</v>
      </c>
      <c r="AT29" s="18">
        <v>7</v>
      </c>
      <c r="AU29" s="18">
        <v>5</v>
      </c>
      <c r="AV29" s="18">
        <f t="shared" si="12"/>
        <v>937</v>
      </c>
      <c r="AW29" s="18" t="s">
        <v>39</v>
      </c>
      <c r="AX29" s="18"/>
      <c r="AY29" s="27">
        <v>3795</v>
      </c>
      <c r="AZ29" s="18">
        <v>14303</v>
      </c>
      <c r="BA29" s="20">
        <f t="shared" si="13"/>
        <v>3.7629571165482769</v>
      </c>
      <c r="BB29" s="1">
        <v>1.7</v>
      </c>
      <c r="BC29" s="20">
        <f t="shared" si="14"/>
        <v>0.89450144698763479</v>
      </c>
      <c r="BD29" s="18">
        <v>9</v>
      </c>
      <c r="BE29" s="7" t="s">
        <v>40</v>
      </c>
    </row>
    <row r="30" spans="1:59" x14ac:dyDescent="0.25">
      <c r="A30" s="6" t="s">
        <v>122</v>
      </c>
      <c r="B30" s="18">
        <v>14053</v>
      </c>
      <c r="C30" s="18" t="s">
        <v>123</v>
      </c>
      <c r="D30" s="18">
        <v>44560</v>
      </c>
      <c r="E30" s="18" t="s">
        <v>122</v>
      </c>
      <c r="F30" s="18">
        <v>44046</v>
      </c>
      <c r="G30" s="18">
        <v>244400586</v>
      </c>
      <c r="H30" s="18" t="s">
        <v>124</v>
      </c>
      <c r="I30" s="18">
        <v>115</v>
      </c>
      <c r="J30" s="18">
        <v>1</v>
      </c>
      <c r="K30" s="18">
        <v>1</v>
      </c>
      <c r="L30" s="18"/>
      <c r="M30" s="18">
        <v>2695</v>
      </c>
      <c r="N30" s="18">
        <v>9.5</v>
      </c>
      <c r="O30" s="18">
        <v>7</v>
      </c>
      <c r="P30" s="18"/>
      <c r="Q30" s="18" t="s">
        <v>39</v>
      </c>
      <c r="R30" s="18" t="s">
        <v>546</v>
      </c>
      <c r="S30" s="18">
        <v>70</v>
      </c>
      <c r="T30" s="19">
        <f t="shared" si="16"/>
        <v>2.5974025974025976E-2</v>
      </c>
      <c r="U30" s="18">
        <v>2023</v>
      </c>
      <c r="V30" s="18">
        <v>285</v>
      </c>
      <c r="W30" s="18"/>
      <c r="X30" s="18"/>
      <c r="Y30" s="18"/>
      <c r="Z30" s="18"/>
      <c r="AA30" s="18"/>
      <c r="AB30" s="18"/>
      <c r="AC30" s="18">
        <v>18</v>
      </c>
      <c r="AD30" s="18">
        <f t="shared" si="2"/>
        <v>2023</v>
      </c>
      <c r="AE30" s="20">
        <f t="shared" si="17"/>
        <v>0.75064935064935068</v>
      </c>
      <c r="AF30" s="20">
        <f t="shared" si="4"/>
        <v>28.9</v>
      </c>
      <c r="AG30" s="18">
        <f t="shared" si="15"/>
        <v>285</v>
      </c>
      <c r="AH30" s="20">
        <f t="shared" si="18"/>
        <v>10.575139146567718</v>
      </c>
      <c r="AI30" s="20">
        <f t="shared" si="6"/>
        <v>7.098245614035088</v>
      </c>
      <c r="AJ30" s="20">
        <f t="shared" si="7"/>
        <v>3.549122807017544</v>
      </c>
      <c r="AK30" s="18"/>
      <c r="AL30" s="20">
        <f t="shared" si="8"/>
        <v>0</v>
      </c>
      <c r="AM30" s="18">
        <v>190</v>
      </c>
      <c r="AN30" s="20">
        <f t="shared" si="9"/>
        <v>7.050092764378479</v>
      </c>
      <c r="AO30" s="18">
        <v>3383</v>
      </c>
      <c r="AP30" s="18">
        <v>4360</v>
      </c>
      <c r="AQ30" s="20">
        <f t="shared" si="10"/>
        <v>1.6178107606679035</v>
      </c>
      <c r="AR30" s="20">
        <f t="shared" si="11"/>
        <v>2.1552150271873454</v>
      </c>
      <c r="AS30" s="18"/>
      <c r="AT30" s="18"/>
      <c r="AU30" s="18"/>
      <c r="AV30" s="18">
        <f t="shared" si="12"/>
        <v>0</v>
      </c>
      <c r="AW30" s="18" t="s">
        <v>39</v>
      </c>
      <c r="AX30" s="18"/>
      <c r="AY30" s="21">
        <v>780</v>
      </c>
      <c r="AZ30" s="18">
        <v>3868</v>
      </c>
      <c r="BA30" s="20">
        <f t="shared" si="13"/>
        <v>1.4352504638218924</v>
      </c>
      <c r="BB30" s="18">
        <v>0</v>
      </c>
      <c r="BC30" s="20">
        <f t="shared" si="14"/>
        <v>0</v>
      </c>
      <c r="BD30" s="18">
        <v>7</v>
      </c>
      <c r="BE30" s="7" t="s">
        <v>40</v>
      </c>
    </row>
    <row r="31" spans="1:59" hidden="1" x14ac:dyDescent="0.25">
      <c r="A31" s="6" t="s">
        <v>125</v>
      </c>
      <c r="B31" s="18">
        <v>1859</v>
      </c>
      <c r="C31" s="18" t="s">
        <v>72</v>
      </c>
      <c r="D31" s="18">
        <v>44220</v>
      </c>
      <c r="E31" s="18" t="s">
        <v>125</v>
      </c>
      <c r="F31" s="18">
        <v>44047</v>
      </c>
      <c r="G31" s="18">
        <v>244400404</v>
      </c>
      <c r="H31" s="18" t="s">
        <v>56</v>
      </c>
      <c r="I31" s="18">
        <v>5</v>
      </c>
      <c r="J31" s="18">
        <v>1</v>
      </c>
      <c r="K31" s="18">
        <v>0</v>
      </c>
      <c r="L31" s="18" t="s">
        <v>547</v>
      </c>
      <c r="M31" s="18">
        <v>22584</v>
      </c>
      <c r="N31" s="18">
        <v>34</v>
      </c>
      <c r="O31" s="18">
        <v>86</v>
      </c>
      <c r="P31" s="18">
        <v>8</v>
      </c>
      <c r="Q31" s="18" t="s">
        <v>40</v>
      </c>
      <c r="R31" s="18" t="s">
        <v>126</v>
      </c>
      <c r="S31" s="18">
        <v>11230</v>
      </c>
      <c r="T31" s="19">
        <f t="shared" si="16"/>
        <v>0.49725469358838115</v>
      </c>
      <c r="U31" s="18">
        <v>42962</v>
      </c>
      <c r="V31" s="18">
        <v>3858</v>
      </c>
      <c r="W31" s="18">
        <v>2993</v>
      </c>
      <c r="X31" s="18">
        <v>193</v>
      </c>
      <c r="Y31" s="18">
        <v>3770</v>
      </c>
      <c r="Z31" s="18">
        <v>243</v>
      </c>
      <c r="AA31" s="18">
        <v>68</v>
      </c>
      <c r="AB31" s="18">
        <v>15</v>
      </c>
      <c r="AC31" s="18">
        <v>121</v>
      </c>
      <c r="AD31" s="18">
        <f t="shared" si="2"/>
        <v>49793</v>
      </c>
      <c r="AE31" s="20">
        <f t="shared" si="17"/>
        <v>2.2047910024796318</v>
      </c>
      <c r="AF31" s="20">
        <f t="shared" si="4"/>
        <v>4.4339269813000888</v>
      </c>
      <c r="AG31" s="18">
        <f t="shared" si="15"/>
        <v>4309</v>
      </c>
      <c r="AH31" s="20">
        <f t="shared" si="18"/>
        <v>19.079879560750975</v>
      </c>
      <c r="AI31" s="20">
        <f t="shared" si="6"/>
        <v>11.55558134137851</v>
      </c>
      <c r="AJ31" s="20">
        <f t="shared" si="7"/>
        <v>5.7777906706892548</v>
      </c>
      <c r="AK31" s="18">
        <v>6874</v>
      </c>
      <c r="AL31" s="20">
        <f t="shared" si="8"/>
        <v>30.437477860432164</v>
      </c>
      <c r="AM31" s="18">
        <v>4646</v>
      </c>
      <c r="AN31" s="20">
        <f t="shared" si="9"/>
        <v>20.57208643287283</v>
      </c>
      <c r="AO31" s="18">
        <v>52610</v>
      </c>
      <c r="AP31" s="18">
        <v>225643</v>
      </c>
      <c r="AQ31" s="20">
        <f t="shared" si="10"/>
        <v>9.9912770102727588</v>
      </c>
      <c r="AR31" s="20">
        <f t="shared" si="11"/>
        <v>4.5316209105697585</v>
      </c>
      <c r="AS31" s="18">
        <v>0</v>
      </c>
      <c r="AT31" s="18"/>
      <c r="AU31" s="18">
        <v>0</v>
      </c>
      <c r="AV31" s="18">
        <f t="shared" si="12"/>
        <v>0</v>
      </c>
      <c r="AW31" s="18" t="s">
        <v>40</v>
      </c>
      <c r="AX31" s="18" t="s">
        <v>63</v>
      </c>
      <c r="AY31" s="18">
        <v>7942</v>
      </c>
      <c r="AZ31" s="18">
        <v>113467</v>
      </c>
      <c r="BA31" s="20">
        <f t="shared" si="13"/>
        <v>5.0242206872121855</v>
      </c>
      <c r="BB31" s="18">
        <v>11.6</v>
      </c>
      <c r="BC31" s="20">
        <f t="shared" si="14"/>
        <v>1.0272759475735034</v>
      </c>
      <c r="BD31" s="18">
        <v>0</v>
      </c>
      <c r="BE31" s="7"/>
    </row>
    <row r="32" spans="1:59" x14ac:dyDescent="0.25">
      <c r="A32" s="6" t="s">
        <v>127</v>
      </c>
      <c r="B32" s="18">
        <v>13539</v>
      </c>
      <c r="C32" s="18" t="s">
        <v>128</v>
      </c>
      <c r="D32" s="18">
        <v>44521</v>
      </c>
      <c r="E32" s="18" t="s">
        <v>127</v>
      </c>
      <c r="F32" s="18">
        <v>44048</v>
      </c>
      <c r="G32" s="18">
        <v>244400552</v>
      </c>
      <c r="H32" s="18" t="s">
        <v>45</v>
      </c>
      <c r="I32" s="18">
        <v>206</v>
      </c>
      <c r="J32" s="18">
        <v>1</v>
      </c>
      <c r="K32" s="18">
        <v>1</v>
      </c>
      <c r="L32" s="18" t="s">
        <v>523</v>
      </c>
      <c r="M32" s="18">
        <v>2599</v>
      </c>
      <c r="N32" s="18">
        <v>7</v>
      </c>
      <c r="O32" s="18"/>
      <c r="P32" s="18">
        <v>1</v>
      </c>
      <c r="Q32" s="18" t="s">
        <v>40</v>
      </c>
      <c r="R32" s="18" t="s">
        <v>116</v>
      </c>
      <c r="S32" s="18">
        <v>131</v>
      </c>
      <c r="T32" s="19">
        <f t="shared" si="16"/>
        <v>5.0404001539053479E-2</v>
      </c>
      <c r="U32" s="18">
        <v>4573</v>
      </c>
      <c r="V32" s="18"/>
      <c r="W32" s="18">
        <v>8</v>
      </c>
      <c r="X32" s="18"/>
      <c r="Y32" s="18">
        <v>311</v>
      </c>
      <c r="Z32" s="18"/>
      <c r="AA32" s="18">
        <v>0</v>
      </c>
      <c r="AB32" s="18">
        <v>0</v>
      </c>
      <c r="AC32" s="18"/>
      <c r="AD32" s="18">
        <f t="shared" si="2"/>
        <v>4892</v>
      </c>
      <c r="AE32" s="20">
        <f t="shared" si="17"/>
        <v>1.8822624086186994</v>
      </c>
      <c r="AF32" s="20">
        <f t="shared" si="4"/>
        <v>37.343511450381676</v>
      </c>
      <c r="AG32" s="1">
        <v>221</v>
      </c>
      <c r="AH32" s="20">
        <f t="shared" si="18"/>
        <v>8.5032704886494805</v>
      </c>
      <c r="AI32" s="20">
        <f t="shared" si="6"/>
        <v>22.135746606334841</v>
      </c>
      <c r="AJ32" s="20">
        <f t="shared" si="7"/>
        <v>11.067873303167421</v>
      </c>
      <c r="AK32" s="18"/>
      <c r="AL32" s="20">
        <f t="shared" si="8"/>
        <v>0</v>
      </c>
      <c r="AM32" s="18">
        <v>406</v>
      </c>
      <c r="AN32" s="20">
        <f t="shared" si="9"/>
        <v>15.621392843401308</v>
      </c>
      <c r="AO32" s="18"/>
      <c r="AP32" s="18">
        <v>1101</v>
      </c>
      <c r="AQ32" s="20">
        <f t="shared" si="10"/>
        <v>0.42362447095036554</v>
      </c>
      <c r="AR32" s="20">
        <f t="shared" si="11"/>
        <v>0.2250613246116108</v>
      </c>
      <c r="AS32" s="18"/>
      <c r="AT32" s="18"/>
      <c r="AU32" s="18"/>
      <c r="AV32" s="18">
        <f t="shared" si="12"/>
        <v>0</v>
      </c>
      <c r="AW32" s="18" t="s">
        <v>40</v>
      </c>
      <c r="AX32" s="18" t="s">
        <v>524</v>
      </c>
      <c r="AY32" s="27">
        <v>105</v>
      </c>
      <c r="AZ32" s="1">
        <v>4073</v>
      </c>
      <c r="BA32" s="20">
        <f t="shared" si="13"/>
        <v>1.5671412081569835</v>
      </c>
      <c r="BB32" s="18">
        <v>0.3</v>
      </c>
      <c r="BC32" s="20">
        <f t="shared" si="14"/>
        <v>0.2308580223162755</v>
      </c>
      <c r="BD32" s="18"/>
      <c r="BE32" s="7" t="s">
        <v>39</v>
      </c>
      <c r="BF32" s="2"/>
      <c r="BG32" s="2"/>
    </row>
    <row r="33" spans="1:58" x14ac:dyDescent="0.25">
      <c r="A33" s="6" t="s">
        <v>129</v>
      </c>
      <c r="B33" s="18">
        <v>4727</v>
      </c>
      <c r="C33" s="18" t="s">
        <v>130</v>
      </c>
      <c r="D33" s="18">
        <v>44160</v>
      </c>
      <c r="E33" s="18" t="s">
        <v>129</v>
      </c>
      <c r="F33" s="18">
        <v>44050</v>
      </c>
      <c r="G33" s="18">
        <v>200000438</v>
      </c>
      <c r="H33" s="18" t="s">
        <v>131</v>
      </c>
      <c r="I33" s="18">
        <v>12</v>
      </c>
      <c r="J33" s="18">
        <v>1</v>
      </c>
      <c r="K33" s="18">
        <v>1</v>
      </c>
      <c r="L33" s="18" t="s">
        <v>143</v>
      </c>
      <c r="M33" s="18">
        <v>3009</v>
      </c>
      <c r="N33" s="18">
        <v>11.5</v>
      </c>
      <c r="O33" s="18">
        <v>10</v>
      </c>
      <c r="P33" s="18">
        <v>2</v>
      </c>
      <c r="Q33" s="18" t="s">
        <v>39</v>
      </c>
      <c r="R33" s="18" t="s">
        <v>548</v>
      </c>
      <c r="S33" s="18">
        <v>202</v>
      </c>
      <c r="T33" s="19">
        <f t="shared" si="16"/>
        <v>6.7131937520771026E-2</v>
      </c>
      <c r="U33" s="18">
        <v>5639</v>
      </c>
      <c r="V33" s="18">
        <v>506</v>
      </c>
      <c r="W33" s="18">
        <v>215</v>
      </c>
      <c r="X33" s="18"/>
      <c r="Y33" s="18">
        <v>103</v>
      </c>
      <c r="Z33" s="18"/>
      <c r="AA33" s="18">
        <v>0</v>
      </c>
      <c r="AB33" s="18"/>
      <c r="AC33" s="18">
        <v>13</v>
      </c>
      <c r="AD33" s="18">
        <f t="shared" si="2"/>
        <v>5957</v>
      </c>
      <c r="AE33" s="20">
        <f t="shared" si="17"/>
        <v>1.9797274842140247</v>
      </c>
      <c r="AF33" s="20">
        <f t="shared" si="4"/>
        <v>29.490099009900991</v>
      </c>
      <c r="AG33" s="18">
        <f t="shared" ref="AG33:AG57" si="19">V33+X33+Z33+AB33</f>
        <v>506</v>
      </c>
      <c r="AH33" s="20">
        <f t="shared" si="18"/>
        <v>16.816218012628781</v>
      </c>
      <c r="AI33" s="20">
        <f t="shared" si="6"/>
        <v>11.772727272727273</v>
      </c>
      <c r="AJ33" s="20">
        <f t="shared" si="7"/>
        <v>5.8863636363636367</v>
      </c>
      <c r="AK33" s="18"/>
      <c r="AL33" s="20">
        <f t="shared" si="8"/>
        <v>0</v>
      </c>
      <c r="AM33" s="18">
        <v>379</v>
      </c>
      <c r="AN33" s="20">
        <f t="shared" si="9"/>
        <v>12.595546693253572</v>
      </c>
      <c r="AO33" s="18"/>
      <c r="AP33" s="1">
        <v>10667</v>
      </c>
      <c r="AQ33" s="20">
        <f t="shared" si="10"/>
        <v>3.5450315719508141</v>
      </c>
      <c r="AR33" s="20">
        <f t="shared" si="11"/>
        <v>1.7906664428403558</v>
      </c>
      <c r="AS33" s="18">
        <v>1480</v>
      </c>
      <c r="AT33" s="18">
        <v>0</v>
      </c>
      <c r="AU33" s="18">
        <v>3</v>
      </c>
      <c r="AV33" s="18">
        <f t="shared" si="12"/>
        <v>1483</v>
      </c>
      <c r="AW33" s="18" t="s">
        <v>39</v>
      </c>
      <c r="AX33" s="18"/>
      <c r="AY33" s="21">
        <v>1181</v>
      </c>
      <c r="AZ33" s="18">
        <v>8810</v>
      </c>
      <c r="BA33" s="20">
        <f t="shared" si="13"/>
        <v>2.9278830176138251</v>
      </c>
      <c r="BB33" s="18">
        <v>0.8</v>
      </c>
      <c r="BC33" s="20">
        <f t="shared" si="14"/>
        <v>0.53173811897640411</v>
      </c>
      <c r="BD33" s="18">
        <v>15</v>
      </c>
      <c r="BE33" s="7" t="s">
        <v>39</v>
      </c>
      <c r="BF33" s="2"/>
    </row>
    <row r="34" spans="1:58" x14ac:dyDescent="0.25">
      <c r="A34" s="6" t="s">
        <v>549</v>
      </c>
      <c r="B34" s="18">
        <v>13298</v>
      </c>
      <c r="C34" s="18" t="s">
        <v>550</v>
      </c>
      <c r="D34" s="18">
        <v>44590</v>
      </c>
      <c r="E34" s="18" t="s">
        <v>549</v>
      </c>
      <c r="F34" s="18">
        <v>44051</v>
      </c>
      <c r="G34" s="18">
        <v>200072726</v>
      </c>
      <c r="H34" s="18" t="s">
        <v>100</v>
      </c>
      <c r="I34" s="18">
        <v>154</v>
      </c>
      <c r="J34" s="18">
        <v>1</v>
      </c>
      <c r="K34" s="18">
        <v>1</v>
      </c>
      <c r="L34" s="18" t="s">
        <v>551</v>
      </c>
      <c r="M34" s="18">
        <v>3933</v>
      </c>
      <c r="N34" s="18">
        <v>12</v>
      </c>
      <c r="O34" s="18">
        <v>20</v>
      </c>
      <c r="P34" s="18">
        <v>2</v>
      </c>
      <c r="Q34" s="18" t="s">
        <v>40</v>
      </c>
      <c r="R34" s="18" t="s">
        <v>345</v>
      </c>
      <c r="S34" s="18">
        <v>265</v>
      </c>
      <c r="T34" s="19">
        <f t="shared" si="16"/>
        <v>6.7378591406051361E-2</v>
      </c>
      <c r="U34" s="18">
        <v>6115</v>
      </c>
      <c r="V34" s="18">
        <v>224</v>
      </c>
      <c r="W34" s="18">
        <v>421</v>
      </c>
      <c r="X34" s="18">
        <v>14</v>
      </c>
      <c r="Y34" s="18">
        <v>222</v>
      </c>
      <c r="Z34" s="18">
        <v>8</v>
      </c>
      <c r="AA34" s="18"/>
      <c r="AB34" s="18"/>
      <c r="AC34" s="18">
        <v>18</v>
      </c>
      <c r="AD34" s="18">
        <f t="shared" si="2"/>
        <v>6758</v>
      </c>
      <c r="AE34" s="20">
        <f t="shared" si="17"/>
        <v>1.718281210272057</v>
      </c>
      <c r="AF34" s="20">
        <f t="shared" si="4"/>
        <v>25.501886792452829</v>
      </c>
      <c r="AG34" s="18">
        <f t="shared" si="19"/>
        <v>246</v>
      </c>
      <c r="AH34" s="20">
        <f t="shared" si="18"/>
        <v>6.2547673531655228</v>
      </c>
      <c r="AI34" s="20">
        <f t="shared" si="6"/>
        <v>27.471544715447155</v>
      </c>
      <c r="AJ34" s="20">
        <f t="shared" si="7"/>
        <v>13.735772357723578</v>
      </c>
      <c r="AK34" s="18"/>
      <c r="AL34" s="20">
        <f t="shared" si="8"/>
        <v>0</v>
      </c>
      <c r="AM34" s="18">
        <v>444</v>
      </c>
      <c r="AN34" s="20">
        <f t="shared" si="9"/>
        <v>11.289092295957284</v>
      </c>
      <c r="AO34" s="18">
        <v>4817</v>
      </c>
      <c r="AP34" s="18">
        <v>17276</v>
      </c>
      <c r="AQ34" s="20">
        <f t="shared" si="10"/>
        <v>4.3925756420035595</v>
      </c>
      <c r="AR34" s="20">
        <f t="shared" si="11"/>
        <v>2.5563776265167211</v>
      </c>
      <c r="AS34" s="18">
        <v>3391</v>
      </c>
      <c r="AT34" s="18">
        <v>4</v>
      </c>
      <c r="AU34" s="18">
        <v>287</v>
      </c>
      <c r="AV34" s="18">
        <f t="shared" si="12"/>
        <v>3682</v>
      </c>
      <c r="AW34" s="18" t="s">
        <v>39</v>
      </c>
      <c r="AX34" s="18"/>
      <c r="AY34" s="21">
        <v>3953</v>
      </c>
      <c r="AZ34" s="18">
        <v>2786</v>
      </c>
      <c r="BA34" s="20">
        <f t="shared" si="13"/>
        <v>0.70836511568777016</v>
      </c>
      <c r="BB34" s="18">
        <v>0.37</v>
      </c>
      <c r="BC34" s="20">
        <f t="shared" si="14"/>
        <v>0.18815153826595474</v>
      </c>
      <c r="BD34" s="18">
        <v>12</v>
      </c>
      <c r="BE34" s="7" t="s">
        <v>40</v>
      </c>
      <c r="BF34" s="2"/>
    </row>
    <row r="35" spans="1:58" x14ac:dyDescent="0.25">
      <c r="A35" s="6" t="s">
        <v>133</v>
      </c>
      <c r="B35" s="18">
        <v>1855</v>
      </c>
      <c r="C35" s="18" t="s">
        <v>134</v>
      </c>
      <c r="D35" s="18">
        <v>44450</v>
      </c>
      <c r="E35" s="18" t="s">
        <v>133</v>
      </c>
      <c r="F35" s="18">
        <v>44029</v>
      </c>
      <c r="G35" s="18">
        <v>200067866</v>
      </c>
      <c r="H35" s="18" t="s">
        <v>135</v>
      </c>
      <c r="I35" s="18">
        <v>190</v>
      </c>
      <c r="J35" s="18">
        <v>1</v>
      </c>
      <c r="K35" s="18">
        <v>1</v>
      </c>
      <c r="L35" s="18" t="s">
        <v>136</v>
      </c>
      <c r="M35" s="18">
        <v>7097</v>
      </c>
      <c r="N35" s="18">
        <v>17.5</v>
      </c>
      <c r="O35" s="18">
        <v>30</v>
      </c>
      <c r="P35" s="18">
        <v>4</v>
      </c>
      <c r="Q35" s="18" t="s">
        <v>40</v>
      </c>
      <c r="R35" s="18" t="s">
        <v>552</v>
      </c>
      <c r="S35" s="18">
        <v>347</v>
      </c>
      <c r="T35" s="19">
        <f t="shared" si="16"/>
        <v>4.8893898830491757E-2</v>
      </c>
      <c r="U35" s="18">
        <v>24474</v>
      </c>
      <c r="V35" s="18">
        <v>1355</v>
      </c>
      <c r="W35" s="18">
        <v>346</v>
      </c>
      <c r="X35" s="18">
        <v>35</v>
      </c>
      <c r="Y35" s="18">
        <v>0</v>
      </c>
      <c r="Z35" s="18">
        <v>0</v>
      </c>
      <c r="AA35" s="18">
        <v>80</v>
      </c>
      <c r="AB35" s="18">
        <v>80</v>
      </c>
      <c r="AC35" s="18">
        <v>49</v>
      </c>
      <c r="AD35" s="18">
        <f t="shared" si="2"/>
        <v>24900</v>
      </c>
      <c r="AE35" s="20">
        <f t="shared" si="17"/>
        <v>3.5085247287586303</v>
      </c>
      <c r="AF35" s="20">
        <f t="shared" ref="AF35:AF66" si="20">AD35/S35</f>
        <v>71.757925072046106</v>
      </c>
      <c r="AG35" s="18">
        <f t="shared" si="19"/>
        <v>1470</v>
      </c>
      <c r="AH35" s="20">
        <f t="shared" si="18"/>
        <v>20.712977314358181</v>
      </c>
      <c r="AI35" s="20">
        <f t="shared" si="6"/>
        <v>16.938775510204081</v>
      </c>
      <c r="AJ35" s="20">
        <f t="shared" si="7"/>
        <v>8.4693877551020407</v>
      </c>
      <c r="AK35" s="18">
        <v>1192</v>
      </c>
      <c r="AL35" s="20">
        <f t="shared" si="8"/>
        <v>16.795829223615613</v>
      </c>
      <c r="AM35" s="18">
        <v>761</v>
      </c>
      <c r="AN35" s="20">
        <f t="shared" si="9"/>
        <v>10.722840636888826</v>
      </c>
      <c r="AO35" s="18">
        <v>11953</v>
      </c>
      <c r="AP35" s="18">
        <v>42764</v>
      </c>
      <c r="AQ35" s="20">
        <f t="shared" si="10"/>
        <v>6.0256446385796814</v>
      </c>
      <c r="AR35" s="20">
        <f t="shared" si="11"/>
        <v>1.7174297188755021</v>
      </c>
      <c r="AS35" s="18">
        <v>391</v>
      </c>
      <c r="AT35" s="18"/>
      <c r="AU35" s="18">
        <v>0</v>
      </c>
      <c r="AV35" s="18">
        <f t="shared" si="12"/>
        <v>391</v>
      </c>
      <c r="AW35" s="18" t="s">
        <v>40</v>
      </c>
      <c r="AX35" s="18" t="s">
        <v>553</v>
      </c>
      <c r="AY35" s="21"/>
      <c r="AZ35" s="18">
        <v>20584</v>
      </c>
      <c r="BA35" s="20">
        <f t="shared" si="13"/>
        <v>2.900380442440468</v>
      </c>
      <c r="BB35" s="18">
        <v>6</v>
      </c>
      <c r="BC35" s="20">
        <f t="shared" si="14"/>
        <v>1.6908552909680146</v>
      </c>
      <c r="BD35" s="18">
        <v>20</v>
      </c>
      <c r="BE35" s="7"/>
    </row>
    <row r="36" spans="1:58" x14ac:dyDescent="0.25">
      <c r="A36" s="6" t="s">
        <v>138</v>
      </c>
      <c r="B36" s="18">
        <v>1860</v>
      </c>
      <c r="C36" s="18" t="s">
        <v>55</v>
      </c>
      <c r="D36" s="18">
        <v>44480</v>
      </c>
      <c r="E36" s="18" t="s">
        <v>138</v>
      </c>
      <c r="F36" s="18">
        <v>44052</v>
      </c>
      <c r="G36" s="18">
        <v>244400644</v>
      </c>
      <c r="H36" s="18" t="s">
        <v>66</v>
      </c>
      <c r="I36" s="18">
        <v>188</v>
      </c>
      <c r="J36" s="18">
        <v>1</v>
      </c>
      <c r="K36" s="18">
        <v>1</v>
      </c>
      <c r="L36" s="18" t="s">
        <v>139</v>
      </c>
      <c r="M36" s="18">
        <v>8246</v>
      </c>
      <c r="N36" s="18">
        <v>21</v>
      </c>
      <c r="O36" s="18">
        <v>26</v>
      </c>
      <c r="P36" s="18">
        <v>3</v>
      </c>
      <c r="Q36" s="18" t="s">
        <v>40</v>
      </c>
      <c r="R36" s="18" t="s">
        <v>140</v>
      </c>
      <c r="S36" s="18">
        <v>450</v>
      </c>
      <c r="T36" s="19">
        <f t="shared" si="16"/>
        <v>5.4571913655105504E-2</v>
      </c>
      <c r="U36" s="18">
        <v>11984</v>
      </c>
      <c r="V36" s="18">
        <v>575</v>
      </c>
      <c r="W36" s="18">
        <v>1314</v>
      </c>
      <c r="X36" s="18">
        <v>1</v>
      </c>
      <c r="Y36" s="18">
        <v>1669</v>
      </c>
      <c r="Z36" s="18">
        <v>50</v>
      </c>
      <c r="AA36" s="18">
        <v>5</v>
      </c>
      <c r="AB36" s="18">
        <v>0</v>
      </c>
      <c r="AC36" s="18">
        <v>35</v>
      </c>
      <c r="AD36" s="18">
        <f t="shared" si="2"/>
        <v>14972</v>
      </c>
      <c r="AE36" s="20">
        <f t="shared" si="17"/>
        <v>1.8156682027649769</v>
      </c>
      <c r="AF36" s="20">
        <f t="shared" si="20"/>
        <v>33.271111111111111</v>
      </c>
      <c r="AG36" s="18">
        <f t="shared" si="19"/>
        <v>626</v>
      </c>
      <c r="AH36" s="20">
        <f t="shared" si="18"/>
        <v>7.5915595440213437</v>
      </c>
      <c r="AI36" s="20">
        <f t="shared" si="6"/>
        <v>23.916932907348244</v>
      </c>
      <c r="AJ36" s="20">
        <f t="shared" si="7"/>
        <v>11.958466453674122</v>
      </c>
      <c r="AK36" s="18">
        <v>1020</v>
      </c>
      <c r="AL36" s="20">
        <f t="shared" si="8"/>
        <v>12.369633761823914</v>
      </c>
      <c r="AM36" s="18">
        <v>816</v>
      </c>
      <c r="AN36" s="20">
        <f t="shared" si="9"/>
        <v>9.895707009459132</v>
      </c>
      <c r="AO36" s="18"/>
      <c r="AP36" s="18">
        <v>28257</v>
      </c>
      <c r="AQ36" s="20">
        <f t="shared" si="10"/>
        <v>3.4267523647829252</v>
      </c>
      <c r="AR36" s="20">
        <f t="shared" si="11"/>
        <v>1.887323002938819</v>
      </c>
      <c r="AS36" s="18">
        <v>954</v>
      </c>
      <c r="AT36" s="18"/>
      <c r="AU36" s="18">
        <v>86</v>
      </c>
      <c r="AV36" s="18">
        <f t="shared" si="12"/>
        <v>1040</v>
      </c>
      <c r="AW36" s="18" t="s">
        <v>40</v>
      </c>
      <c r="AX36" s="18" t="s">
        <v>63</v>
      </c>
      <c r="AY36" s="21">
        <v>1364</v>
      </c>
      <c r="AZ36" s="18">
        <v>11454</v>
      </c>
      <c r="BA36" s="20">
        <f t="shared" si="13"/>
        <v>1.3890371089012854</v>
      </c>
      <c r="BB36" s="18">
        <v>3.2</v>
      </c>
      <c r="BC36" s="20">
        <f t="shared" si="14"/>
        <v>0.77613388309483389</v>
      </c>
      <c r="BD36" s="18">
        <v>0</v>
      </c>
      <c r="BE36" s="7"/>
    </row>
    <row r="37" spans="1:58" x14ac:dyDescent="0.25">
      <c r="A37" s="6" t="s">
        <v>141</v>
      </c>
      <c r="B37" s="18">
        <v>4730</v>
      </c>
      <c r="C37" s="18" t="s">
        <v>142</v>
      </c>
      <c r="D37" s="18">
        <v>44530</v>
      </c>
      <c r="E37" s="18" t="s">
        <v>141</v>
      </c>
      <c r="F37" s="18">
        <v>44053</v>
      </c>
      <c r="G37" s="18">
        <v>200000438</v>
      </c>
      <c r="H37" s="18" t="s">
        <v>131</v>
      </c>
      <c r="I37" s="18">
        <v>14</v>
      </c>
      <c r="J37" s="18">
        <v>1</v>
      </c>
      <c r="K37" s="18">
        <v>1</v>
      </c>
      <c r="L37" s="18" t="s">
        <v>132</v>
      </c>
      <c r="M37" s="18">
        <v>2307</v>
      </c>
      <c r="N37" s="18">
        <v>8</v>
      </c>
      <c r="O37" s="18">
        <v>20</v>
      </c>
      <c r="P37" s="18">
        <v>1</v>
      </c>
      <c r="Q37" s="18" t="s">
        <v>39</v>
      </c>
      <c r="R37" s="18" t="s">
        <v>548</v>
      </c>
      <c r="S37" s="18">
        <v>177</v>
      </c>
      <c r="T37" s="19">
        <f t="shared" si="16"/>
        <v>7.6723016905071523E-2</v>
      </c>
      <c r="U37" s="18">
        <v>5234</v>
      </c>
      <c r="V37" s="18">
        <v>460</v>
      </c>
      <c r="W37" s="18">
        <v>221</v>
      </c>
      <c r="X37" s="18">
        <v>2</v>
      </c>
      <c r="Y37" s="18">
        <v>90</v>
      </c>
      <c r="Z37" s="18">
        <v>0</v>
      </c>
      <c r="AA37" s="18">
        <v>0</v>
      </c>
      <c r="AB37" s="18">
        <v>0</v>
      </c>
      <c r="AC37" s="18">
        <v>11</v>
      </c>
      <c r="AD37" s="18">
        <f t="shared" si="2"/>
        <v>5545</v>
      </c>
      <c r="AE37" s="20">
        <f t="shared" si="17"/>
        <v>2.4035543996532294</v>
      </c>
      <c r="AF37" s="20">
        <f t="shared" si="20"/>
        <v>31.327683615819208</v>
      </c>
      <c r="AG37" s="18">
        <f t="shared" si="19"/>
        <v>462</v>
      </c>
      <c r="AH37" s="20">
        <f t="shared" si="18"/>
        <v>20.0260078023407</v>
      </c>
      <c r="AI37" s="20">
        <f t="shared" si="6"/>
        <v>12.002164502164502</v>
      </c>
      <c r="AJ37" s="20">
        <f t="shared" si="7"/>
        <v>6.0010822510822512</v>
      </c>
      <c r="AK37" s="18"/>
      <c r="AL37" s="20">
        <f t="shared" si="8"/>
        <v>0</v>
      </c>
      <c r="AM37" s="18">
        <v>201</v>
      </c>
      <c r="AN37" s="20">
        <f t="shared" si="9"/>
        <v>8.7126137841352413</v>
      </c>
      <c r="AO37" s="18">
        <v>1022</v>
      </c>
      <c r="AP37" s="18">
        <v>4006</v>
      </c>
      <c r="AQ37" s="20">
        <f t="shared" si="10"/>
        <v>1.7364542696142176</v>
      </c>
      <c r="AR37" s="20">
        <f t="shared" si="11"/>
        <v>0.7224526600541028</v>
      </c>
      <c r="AS37" s="18">
        <v>227</v>
      </c>
      <c r="AT37" s="18">
        <v>0</v>
      </c>
      <c r="AU37" s="18">
        <v>0</v>
      </c>
      <c r="AV37" s="18">
        <f t="shared" si="12"/>
        <v>227</v>
      </c>
      <c r="AW37" s="18" t="s">
        <v>39</v>
      </c>
      <c r="AX37" s="18"/>
      <c r="AY37" s="21">
        <v>444</v>
      </c>
      <c r="AZ37" s="18">
        <v>8044</v>
      </c>
      <c r="BA37" s="20">
        <f t="shared" si="13"/>
        <v>3.4867793671434764</v>
      </c>
      <c r="BB37" s="18">
        <v>0.8</v>
      </c>
      <c r="BC37" s="20">
        <f t="shared" si="14"/>
        <v>0.69354139575205898</v>
      </c>
      <c r="BD37" s="18">
        <v>10</v>
      </c>
      <c r="BE37" s="7" t="s">
        <v>39</v>
      </c>
      <c r="BF37" s="2"/>
    </row>
    <row r="38" spans="1:58" x14ac:dyDescent="0.25">
      <c r="A38" s="6" t="s">
        <v>554</v>
      </c>
      <c r="B38" s="18">
        <v>13322</v>
      </c>
      <c r="C38" s="18" t="s">
        <v>555</v>
      </c>
      <c r="D38" s="18">
        <v>44110</v>
      </c>
      <c r="E38" s="18" t="s">
        <v>554</v>
      </c>
      <c r="F38" s="18">
        <v>44054</v>
      </c>
      <c r="G38" s="18">
        <v>200072726</v>
      </c>
      <c r="H38" s="18" t="s">
        <v>100</v>
      </c>
      <c r="I38" s="18">
        <v>155</v>
      </c>
      <c r="J38" s="18">
        <v>1</v>
      </c>
      <c r="K38" s="18">
        <v>1</v>
      </c>
      <c r="L38" s="18" t="s">
        <v>556</v>
      </c>
      <c r="M38" s="18">
        <v>3115</v>
      </c>
      <c r="N38" s="18">
        <v>9</v>
      </c>
      <c r="O38" s="18">
        <v>2</v>
      </c>
      <c r="P38" s="18">
        <v>1</v>
      </c>
      <c r="Q38" s="18" t="s">
        <v>40</v>
      </c>
      <c r="R38" s="18" t="s">
        <v>345</v>
      </c>
      <c r="S38" s="18">
        <v>95</v>
      </c>
      <c r="T38" s="19">
        <f t="shared" si="16"/>
        <v>3.0497592295345103E-2</v>
      </c>
      <c r="U38" s="18">
        <v>2724</v>
      </c>
      <c r="V38" s="18">
        <v>187</v>
      </c>
      <c r="W38" s="18">
        <v>0</v>
      </c>
      <c r="X38" s="18">
        <v>0</v>
      </c>
      <c r="Y38" s="18">
        <v>0</v>
      </c>
      <c r="Z38" s="18">
        <v>0</v>
      </c>
      <c r="AA38" s="18"/>
      <c r="AB38" s="18"/>
      <c r="AC38" s="18">
        <v>7</v>
      </c>
      <c r="AD38" s="18">
        <f t="shared" si="2"/>
        <v>2724</v>
      </c>
      <c r="AE38" s="20">
        <f t="shared" si="17"/>
        <v>0.87447833065810598</v>
      </c>
      <c r="AF38" s="20">
        <f t="shared" si="20"/>
        <v>28.673684210526314</v>
      </c>
      <c r="AG38" s="18">
        <f t="shared" si="19"/>
        <v>187</v>
      </c>
      <c r="AH38" s="20">
        <f t="shared" si="18"/>
        <v>6.0032102728731944</v>
      </c>
      <c r="AI38" s="20">
        <f t="shared" si="6"/>
        <v>14.566844919786096</v>
      </c>
      <c r="AJ38" s="20">
        <f t="shared" si="7"/>
        <v>7.2834224598930479</v>
      </c>
      <c r="AK38" s="18"/>
      <c r="AL38" s="20">
        <f t="shared" si="8"/>
        <v>0</v>
      </c>
      <c r="AM38" s="18">
        <v>122</v>
      </c>
      <c r="AN38" s="20">
        <f t="shared" si="9"/>
        <v>3.9165329052969504</v>
      </c>
      <c r="AO38" s="18"/>
      <c r="AP38" s="18">
        <v>2196</v>
      </c>
      <c r="AQ38" s="20">
        <f t="shared" si="10"/>
        <v>0.70497592295345102</v>
      </c>
      <c r="AR38" s="20">
        <f t="shared" si="11"/>
        <v>0.80616740088105732</v>
      </c>
      <c r="AS38" s="18">
        <v>382</v>
      </c>
      <c r="AT38" s="18"/>
      <c r="AU38" s="18">
        <v>1</v>
      </c>
      <c r="AV38" s="18">
        <f t="shared" si="12"/>
        <v>383</v>
      </c>
      <c r="AW38" s="18" t="s">
        <v>39</v>
      </c>
      <c r="AX38" s="18"/>
      <c r="AY38" s="21">
        <v>502</v>
      </c>
      <c r="AZ38" s="18">
        <v>2118</v>
      </c>
      <c r="BA38" s="20">
        <f t="shared" si="13"/>
        <v>0.67993579454253616</v>
      </c>
      <c r="BB38" s="18">
        <v>0.17</v>
      </c>
      <c r="BC38" s="20">
        <f t="shared" si="14"/>
        <v>0.10914927768860354</v>
      </c>
      <c r="BD38" s="18">
        <v>10</v>
      </c>
      <c r="BE38" s="7" t="s">
        <v>40</v>
      </c>
      <c r="BF38" s="2"/>
    </row>
    <row r="39" spans="1:58" x14ac:dyDescent="0.25">
      <c r="A39" s="6" t="s">
        <v>144</v>
      </c>
      <c r="B39" s="18">
        <v>13926</v>
      </c>
      <c r="C39" s="18" t="s">
        <v>145</v>
      </c>
      <c r="D39" s="18">
        <v>44130</v>
      </c>
      <c r="E39" s="18" t="s">
        <v>144</v>
      </c>
      <c r="F39" s="18">
        <v>44056</v>
      </c>
      <c r="G39" s="18">
        <v>244400503</v>
      </c>
      <c r="H39" s="18" t="s">
        <v>96</v>
      </c>
      <c r="I39" s="18">
        <v>186</v>
      </c>
      <c r="J39" s="18">
        <v>1</v>
      </c>
      <c r="K39" s="18">
        <v>1</v>
      </c>
      <c r="L39" s="18" t="s">
        <v>146</v>
      </c>
      <c r="M39" s="18">
        <v>3738</v>
      </c>
      <c r="N39" s="18">
        <v>14</v>
      </c>
      <c r="O39" s="18"/>
      <c r="P39" s="18"/>
      <c r="Q39" s="18" t="s">
        <v>40</v>
      </c>
      <c r="R39" s="18" t="s">
        <v>161</v>
      </c>
      <c r="S39" s="18">
        <v>300</v>
      </c>
      <c r="T39" s="19">
        <f t="shared" si="16"/>
        <v>8.0256821829855537E-2</v>
      </c>
      <c r="U39" s="18">
        <v>7007</v>
      </c>
      <c r="V39" s="18">
        <v>523</v>
      </c>
      <c r="W39" s="18">
        <v>450</v>
      </c>
      <c r="X39" s="18">
        <v>30</v>
      </c>
      <c r="Y39" s="18">
        <v>1923</v>
      </c>
      <c r="Z39" s="18">
        <v>142</v>
      </c>
      <c r="AA39" s="18">
        <v>12</v>
      </c>
      <c r="AB39" s="18"/>
      <c r="AC39" s="18">
        <v>27</v>
      </c>
      <c r="AD39" s="18">
        <f t="shared" si="2"/>
        <v>9392</v>
      </c>
      <c r="AE39" s="20">
        <f t="shared" si="17"/>
        <v>2.5125735687533441</v>
      </c>
      <c r="AF39" s="20">
        <f t="shared" si="20"/>
        <v>31.306666666666668</v>
      </c>
      <c r="AG39" s="18">
        <f t="shared" si="19"/>
        <v>695</v>
      </c>
      <c r="AH39" s="20">
        <f t="shared" si="18"/>
        <v>18.592830390583199</v>
      </c>
      <c r="AI39" s="20">
        <f t="shared" si="6"/>
        <v>13.513669064748202</v>
      </c>
      <c r="AJ39" s="20">
        <f t="shared" si="7"/>
        <v>6.7568345323741008</v>
      </c>
      <c r="AK39" s="18">
        <v>1017</v>
      </c>
      <c r="AL39" s="20">
        <f t="shared" si="8"/>
        <v>27.207062600321027</v>
      </c>
      <c r="AM39" s="18">
        <v>780</v>
      </c>
      <c r="AN39" s="20">
        <f t="shared" si="9"/>
        <v>20.866773675762438</v>
      </c>
      <c r="AO39" s="18"/>
      <c r="AP39" s="18">
        <v>32860</v>
      </c>
      <c r="AQ39" s="20">
        <f t="shared" si="10"/>
        <v>8.7907972177635099</v>
      </c>
      <c r="AR39" s="20">
        <f t="shared" si="11"/>
        <v>3.4987223168654173</v>
      </c>
      <c r="AS39" s="18"/>
      <c r="AT39" s="18"/>
      <c r="AU39" s="18"/>
      <c r="AV39" s="18">
        <f t="shared" si="12"/>
        <v>0</v>
      </c>
      <c r="AW39" s="18" t="s">
        <v>40</v>
      </c>
      <c r="AX39" s="18" t="s">
        <v>106</v>
      </c>
      <c r="AY39" s="21">
        <v>1000</v>
      </c>
      <c r="AZ39" s="18"/>
      <c r="BA39" s="20">
        <f t="shared" si="13"/>
        <v>0</v>
      </c>
      <c r="BB39" s="18">
        <v>1.4</v>
      </c>
      <c r="BC39" s="20">
        <f t="shared" si="14"/>
        <v>0.74906367041198507</v>
      </c>
      <c r="BD39" s="18">
        <v>24</v>
      </c>
      <c r="BE39" s="7"/>
    </row>
    <row r="40" spans="1:58" x14ac:dyDescent="0.25">
      <c r="A40" s="6" t="s">
        <v>148</v>
      </c>
      <c r="B40" s="18">
        <v>14054</v>
      </c>
      <c r="C40" s="18" t="s">
        <v>149</v>
      </c>
      <c r="D40" s="18">
        <v>44460</v>
      </c>
      <c r="E40" s="18" t="s">
        <v>148</v>
      </c>
      <c r="F40" s="18">
        <v>44057</v>
      </c>
      <c r="G40" s="18">
        <v>243500741</v>
      </c>
      <c r="H40" s="18" t="s">
        <v>52</v>
      </c>
      <c r="I40" s="18">
        <v>144</v>
      </c>
      <c r="J40" s="18">
        <v>1</v>
      </c>
      <c r="K40" s="18">
        <v>1</v>
      </c>
      <c r="L40" s="18" t="s">
        <v>557</v>
      </c>
      <c r="M40" s="18">
        <v>2410</v>
      </c>
      <c r="N40" s="18">
        <v>12.3</v>
      </c>
      <c r="O40" s="18">
        <v>55</v>
      </c>
      <c r="P40" s="18">
        <v>7</v>
      </c>
      <c r="Q40" s="18" t="s">
        <v>40</v>
      </c>
      <c r="R40" s="18" t="s">
        <v>116</v>
      </c>
      <c r="S40" s="18">
        <v>358</v>
      </c>
      <c r="T40" s="19">
        <f t="shared" si="16"/>
        <v>0.14854771784232365</v>
      </c>
      <c r="U40" s="18">
        <v>5127</v>
      </c>
      <c r="V40" s="18">
        <v>489</v>
      </c>
      <c r="W40" s="18">
        <v>18</v>
      </c>
      <c r="X40" s="18">
        <v>3</v>
      </c>
      <c r="Y40" s="18">
        <v>958</v>
      </c>
      <c r="Z40" s="18">
        <v>3</v>
      </c>
      <c r="AA40" s="18">
        <v>0</v>
      </c>
      <c r="AB40" s="18">
        <v>0</v>
      </c>
      <c r="AC40" s="18">
        <v>17</v>
      </c>
      <c r="AD40" s="18">
        <f t="shared" si="2"/>
        <v>6103</v>
      </c>
      <c r="AE40" s="20">
        <f t="shared" si="17"/>
        <v>2.5323651452282157</v>
      </c>
      <c r="AF40" s="20">
        <f t="shared" si="20"/>
        <v>17.047486033519554</v>
      </c>
      <c r="AG40" s="18">
        <f t="shared" si="19"/>
        <v>495</v>
      </c>
      <c r="AH40" s="20">
        <f t="shared" si="18"/>
        <v>20.539419087136931</v>
      </c>
      <c r="AI40" s="20">
        <f t="shared" si="6"/>
        <v>12.329292929292929</v>
      </c>
      <c r="AJ40" s="20">
        <f t="shared" si="7"/>
        <v>6.1646464646464647</v>
      </c>
      <c r="AK40" s="18">
        <v>267</v>
      </c>
      <c r="AL40" s="20">
        <f t="shared" si="8"/>
        <v>11.078838174273859</v>
      </c>
      <c r="AM40" s="18">
        <v>229</v>
      </c>
      <c r="AN40" s="20">
        <f t="shared" si="9"/>
        <v>9.5020746887966805</v>
      </c>
      <c r="AO40" s="18">
        <v>2079</v>
      </c>
      <c r="AP40" s="18">
        <v>6448</v>
      </c>
      <c r="AQ40" s="20">
        <f t="shared" si="10"/>
        <v>2.6755186721991699</v>
      </c>
      <c r="AR40" s="20">
        <f t="shared" si="11"/>
        <v>1.0565295756185482</v>
      </c>
      <c r="AS40" s="18">
        <v>956</v>
      </c>
      <c r="AT40" s="18"/>
      <c r="AU40" s="18">
        <v>114</v>
      </c>
      <c r="AV40" s="18">
        <f t="shared" si="12"/>
        <v>1070</v>
      </c>
      <c r="AW40" s="18" t="s">
        <v>39</v>
      </c>
      <c r="AX40" s="18"/>
      <c r="AY40" s="21">
        <v>719</v>
      </c>
      <c r="AZ40" s="18">
        <v>7535</v>
      </c>
      <c r="BA40" s="20">
        <f t="shared" si="13"/>
        <v>3.1265560165975104</v>
      </c>
      <c r="BB40" s="18">
        <v>1.5</v>
      </c>
      <c r="BC40" s="20">
        <f t="shared" si="14"/>
        <v>1.2448132780082988</v>
      </c>
      <c r="BD40" s="18">
        <v>18</v>
      </c>
      <c r="BE40" s="7"/>
    </row>
    <row r="41" spans="1:58" x14ac:dyDescent="0.25">
      <c r="A41" s="6" t="s">
        <v>558</v>
      </c>
      <c r="B41" s="18">
        <v>13321</v>
      </c>
      <c r="C41" s="18" t="s">
        <v>559</v>
      </c>
      <c r="D41" s="18">
        <v>44660</v>
      </c>
      <c r="E41" s="18" t="s">
        <v>558</v>
      </c>
      <c r="F41" s="18">
        <v>44058</v>
      </c>
      <c r="G41" s="18">
        <v>200072726</v>
      </c>
      <c r="H41" s="18" t="s">
        <v>100</v>
      </c>
      <c r="I41" s="18">
        <v>157</v>
      </c>
      <c r="J41" s="18">
        <v>1</v>
      </c>
      <c r="K41" s="18">
        <v>1</v>
      </c>
      <c r="L41" s="18" t="s">
        <v>560</v>
      </c>
      <c r="M41" s="18">
        <v>483</v>
      </c>
      <c r="N41" s="18">
        <v>5</v>
      </c>
      <c r="O41" s="18">
        <v>3</v>
      </c>
      <c r="P41" s="18">
        <v>1</v>
      </c>
      <c r="Q41" s="18" t="s">
        <v>40</v>
      </c>
      <c r="R41" s="18" t="s">
        <v>345</v>
      </c>
      <c r="S41" s="18">
        <v>105</v>
      </c>
      <c r="T41" s="19">
        <f t="shared" si="16"/>
        <v>0.21739130434782608</v>
      </c>
      <c r="U41" s="18">
        <v>1528</v>
      </c>
      <c r="V41" s="18">
        <v>116</v>
      </c>
      <c r="W41" s="18">
        <v>0</v>
      </c>
      <c r="X41" s="18">
        <v>0</v>
      </c>
      <c r="Y41" s="18">
        <v>0</v>
      </c>
      <c r="Z41" s="18">
        <v>0</v>
      </c>
      <c r="AA41" s="18">
        <v>0</v>
      </c>
      <c r="AB41" s="18">
        <v>0</v>
      </c>
      <c r="AC41" s="18">
        <v>0</v>
      </c>
      <c r="AD41" s="18">
        <f t="shared" si="2"/>
        <v>1528</v>
      </c>
      <c r="AE41" s="20">
        <f t="shared" si="17"/>
        <v>3.1635610766045548</v>
      </c>
      <c r="AF41" s="20">
        <f t="shared" si="20"/>
        <v>14.552380952380952</v>
      </c>
      <c r="AG41" s="18">
        <f t="shared" si="19"/>
        <v>116</v>
      </c>
      <c r="AH41" s="20">
        <f t="shared" si="18"/>
        <v>24.016563146997928</v>
      </c>
      <c r="AI41" s="20">
        <f t="shared" si="6"/>
        <v>13.172413793103448</v>
      </c>
      <c r="AJ41" s="20">
        <f t="shared" si="7"/>
        <v>6.5862068965517242</v>
      </c>
      <c r="AK41" s="18"/>
      <c r="AL41" s="20">
        <f t="shared" si="8"/>
        <v>0</v>
      </c>
      <c r="AM41" s="18">
        <v>23</v>
      </c>
      <c r="AN41" s="20">
        <f t="shared" si="9"/>
        <v>4.7619047619047619</v>
      </c>
      <c r="AO41" s="18">
        <v>457</v>
      </c>
      <c r="AP41" s="18">
        <v>1104</v>
      </c>
      <c r="AQ41" s="20">
        <f t="shared" si="10"/>
        <v>2.2857142857142856</v>
      </c>
      <c r="AR41" s="20">
        <f t="shared" si="11"/>
        <v>0.72251308900523559</v>
      </c>
      <c r="AS41" s="18">
        <v>468</v>
      </c>
      <c r="AT41" s="18">
        <v>0</v>
      </c>
      <c r="AU41" s="18">
        <v>0</v>
      </c>
      <c r="AV41" s="18">
        <f t="shared" si="12"/>
        <v>468</v>
      </c>
      <c r="AW41" s="18" t="s">
        <v>39</v>
      </c>
      <c r="AX41" s="18"/>
      <c r="AY41" s="21">
        <v>253</v>
      </c>
      <c r="AZ41" s="18">
        <v>1314</v>
      </c>
      <c r="BA41" s="20">
        <f t="shared" si="13"/>
        <v>2.7204968944099379</v>
      </c>
      <c r="BB41" s="18">
        <v>0.06</v>
      </c>
      <c r="BC41" s="20">
        <f t="shared" si="14"/>
        <v>0.2484472049689441</v>
      </c>
      <c r="BD41" s="18">
        <v>6</v>
      </c>
      <c r="BE41" s="7" t="s">
        <v>40</v>
      </c>
      <c r="BF41" s="2"/>
    </row>
    <row r="42" spans="1:58" x14ac:dyDescent="0.25">
      <c r="A42" s="6" t="s">
        <v>150</v>
      </c>
      <c r="B42" s="18">
        <v>13968</v>
      </c>
      <c r="C42" s="18" t="s">
        <v>102</v>
      </c>
      <c r="D42" s="18">
        <v>44320</v>
      </c>
      <c r="E42" s="18" t="s">
        <v>150</v>
      </c>
      <c r="F42" s="18">
        <v>44061</v>
      </c>
      <c r="G42" s="18">
        <v>244400586</v>
      </c>
      <c r="H42" s="18" t="s">
        <v>124</v>
      </c>
      <c r="I42" s="18">
        <v>4</v>
      </c>
      <c r="J42" s="18">
        <v>1</v>
      </c>
      <c r="K42" s="18">
        <v>1</v>
      </c>
      <c r="L42" s="18" t="s">
        <v>151</v>
      </c>
      <c r="M42" s="18">
        <v>3273</v>
      </c>
      <c r="N42" s="18">
        <v>6.5</v>
      </c>
      <c r="O42" s="18">
        <v>20</v>
      </c>
      <c r="P42" s="18">
        <v>1</v>
      </c>
      <c r="Q42" s="18" t="s">
        <v>40</v>
      </c>
      <c r="R42" s="18" t="s">
        <v>152</v>
      </c>
      <c r="S42" s="18">
        <v>150</v>
      </c>
      <c r="T42" s="19">
        <f t="shared" si="16"/>
        <v>4.5829514207149404E-2</v>
      </c>
      <c r="U42" s="18">
        <v>6006</v>
      </c>
      <c r="V42" s="18">
        <v>716</v>
      </c>
      <c r="W42" s="18"/>
      <c r="X42" s="18"/>
      <c r="Y42" s="18"/>
      <c r="Z42" s="18"/>
      <c r="AA42" s="18"/>
      <c r="AB42" s="18"/>
      <c r="AC42" s="18">
        <v>750</v>
      </c>
      <c r="AD42" s="18">
        <f t="shared" si="2"/>
        <v>6006</v>
      </c>
      <c r="AE42" s="20">
        <f t="shared" si="17"/>
        <v>1.8350137488542622</v>
      </c>
      <c r="AF42" s="20">
        <f t="shared" si="20"/>
        <v>40.04</v>
      </c>
      <c r="AG42" s="18">
        <f t="shared" si="19"/>
        <v>716</v>
      </c>
      <c r="AH42" s="20">
        <f t="shared" si="18"/>
        <v>21.875954781545982</v>
      </c>
      <c r="AI42" s="20">
        <f t="shared" si="6"/>
        <v>8.3882681564245818</v>
      </c>
      <c r="AJ42" s="20">
        <f t="shared" si="7"/>
        <v>4.1941340782122909</v>
      </c>
      <c r="AK42" s="18"/>
      <c r="AL42" s="20">
        <f t="shared" si="8"/>
        <v>0</v>
      </c>
      <c r="AM42" s="18">
        <v>340</v>
      </c>
      <c r="AN42" s="20">
        <f t="shared" si="9"/>
        <v>10.388023220287199</v>
      </c>
      <c r="AO42" s="18">
        <v>2559</v>
      </c>
      <c r="AP42" s="1">
        <v>7128</v>
      </c>
      <c r="AQ42" s="20">
        <f t="shared" si="10"/>
        <v>2.1778185151237395</v>
      </c>
      <c r="AR42" s="20">
        <f t="shared" si="11"/>
        <v>1.1868131868131868</v>
      </c>
      <c r="AS42" s="18">
        <v>519</v>
      </c>
      <c r="AT42" s="18">
        <v>0</v>
      </c>
      <c r="AU42" s="18">
        <v>0</v>
      </c>
      <c r="AV42" s="18">
        <f t="shared" si="12"/>
        <v>519</v>
      </c>
      <c r="AW42" s="18" t="s">
        <v>39</v>
      </c>
      <c r="AX42" s="18"/>
      <c r="AY42" s="21">
        <v>0</v>
      </c>
      <c r="AZ42" s="18">
        <v>4262</v>
      </c>
      <c r="BA42" s="20">
        <f t="shared" si="13"/>
        <v>1.3021692636724718</v>
      </c>
      <c r="BB42" s="18">
        <v>0</v>
      </c>
      <c r="BC42" s="20">
        <f t="shared" si="14"/>
        <v>0</v>
      </c>
      <c r="BD42" s="18">
        <v>28</v>
      </c>
      <c r="BE42" s="7" t="s">
        <v>40</v>
      </c>
    </row>
    <row r="43" spans="1:58" x14ac:dyDescent="0.25">
      <c r="A43" s="6" t="s">
        <v>153</v>
      </c>
      <c r="B43" s="18">
        <v>13543</v>
      </c>
      <c r="C43" s="18" t="s">
        <v>154</v>
      </c>
      <c r="D43" s="18">
        <v>44140</v>
      </c>
      <c r="E43" s="18" t="s">
        <v>153</v>
      </c>
      <c r="F43" s="18">
        <v>44223</v>
      </c>
      <c r="G43" s="18">
        <v>244400438</v>
      </c>
      <c r="H43" s="18" t="s">
        <v>155</v>
      </c>
      <c r="I43" s="18">
        <v>2</v>
      </c>
      <c r="J43" s="18">
        <v>1</v>
      </c>
      <c r="K43" s="18">
        <v>1</v>
      </c>
      <c r="L43" s="18" t="s">
        <v>156</v>
      </c>
      <c r="M43" s="18">
        <v>3725</v>
      </c>
      <c r="N43" s="18">
        <v>12</v>
      </c>
      <c r="O43" s="18">
        <v>17</v>
      </c>
      <c r="P43" s="18">
        <v>0</v>
      </c>
      <c r="Q43" s="18" t="s">
        <v>39</v>
      </c>
      <c r="R43" s="18" t="s">
        <v>561</v>
      </c>
      <c r="S43" s="18">
        <v>120</v>
      </c>
      <c r="T43" s="19">
        <f t="shared" si="16"/>
        <v>3.2214765100671144E-2</v>
      </c>
      <c r="U43" s="18">
        <v>8365</v>
      </c>
      <c r="V43" s="18">
        <v>2499</v>
      </c>
      <c r="W43" s="18">
        <v>80</v>
      </c>
      <c r="X43" s="18">
        <v>0</v>
      </c>
      <c r="Y43" s="18">
        <v>0</v>
      </c>
      <c r="Z43" s="18">
        <v>0</v>
      </c>
      <c r="AA43" s="18">
        <v>0</v>
      </c>
      <c r="AB43" s="18">
        <v>0</v>
      </c>
      <c r="AC43" s="18">
        <v>17</v>
      </c>
      <c r="AD43" s="18">
        <f t="shared" si="2"/>
        <v>8445</v>
      </c>
      <c r="AE43" s="20">
        <f t="shared" si="17"/>
        <v>2.2671140939597314</v>
      </c>
      <c r="AF43" s="20">
        <f t="shared" si="20"/>
        <v>70.375</v>
      </c>
      <c r="AG43" s="18">
        <f t="shared" si="19"/>
        <v>2499</v>
      </c>
      <c r="AH43" s="20">
        <f t="shared" si="18"/>
        <v>67.087248322147644</v>
      </c>
      <c r="AI43" s="20">
        <f t="shared" si="6"/>
        <v>3.3793517406962783</v>
      </c>
      <c r="AJ43" s="20">
        <f t="shared" si="7"/>
        <v>1.6896758703481392</v>
      </c>
      <c r="AK43" s="18">
        <v>765</v>
      </c>
      <c r="AL43" s="20">
        <f t="shared" si="8"/>
        <v>20.536912751677853</v>
      </c>
      <c r="AM43" s="18">
        <v>608</v>
      </c>
      <c r="AN43" s="20">
        <f t="shared" si="9"/>
        <v>16.322147651006713</v>
      </c>
      <c r="AO43" s="18">
        <v>5133</v>
      </c>
      <c r="AP43" s="18">
        <v>19418</v>
      </c>
      <c r="AQ43" s="20">
        <f t="shared" si="10"/>
        <v>5.2128859060402686</v>
      </c>
      <c r="AR43" s="20">
        <f t="shared" si="11"/>
        <v>2.2993487270574304</v>
      </c>
      <c r="AS43" s="18">
        <v>3420</v>
      </c>
      <c r="AT43" s="18"/>
      <c r="AU43" s="18">
        <v>0</v>
      </c>
      <c r="AV43" s="18">
        <f t="shared" si="12"/>
        <v>3420</v>
      </c>
      <c r="AW43" s="18" t="s">
        <v>39</v>
      </c>
      <c r="AX43" s="18"/>
      <c r="AY43" s="21">
        <v>884</v>
      </c>
      <c r="AZ43" s="18">
        <v>7257</v>
      </c>
      <c r="BA43" s="20">
        <f t="shared" si="13"/>
        <v>1.9481879194630873</v>
      </c>
      <c r="BB43" s="18">
        <v>1</v>
      </c>
      <c r="BC43" s="20">
        <f t="shared" si="14"/>
        <v>0.53691275167785235</v>
      </c>
      <c r="BD43" s="18">
        <v>15</v>
      </c>
      <c r="BE43" s="7"/>
    </row>
    <row r="44" spans="1:58" x14ac:dyDescent="0.25">
      <c r="A44" s="6" t="s">
        <v>158</v>
      </c>
      <c r="B44" s="18">
        <v>1861</v>
      </c>
      <c r="C44" s="18" t="s">
        <v>159</v>
      </c>
      <c r="D44" s="18">
        <v>44190</v>
      </c>
      <c r="E44" s="18" t="s">
        <v>158</v>
      </c>
      <c r="F44" s="18">
        <v>44063</v>
      </c>
      <c r="G44" s="18">
        <v>200067635</v>
      </c>
      <c r="H44" s="18" t="s">
        <v>41</v>
      </c>
      <c r="I44" s="18">
        <v>120</v>
      </c>
      <c r="J44" s="18">
        <v>1</v>
      </c>
      <c r="K44" s="18">
        <v>1</v>
      </c>
      <c r="L44" s="18" t="s">
        <v>160</v>
      </c>
      <c r="M44" s="18">
        <v>3807</v>
      </c>
      <c r="N44" s="18">
        <v>10.3</v>
      </c>
      <c r="O44" s="18">
        <v>16</v>
      </c>
      <c r="P44" s="18">
        <v>3</v>
      </c>
      <c r="Q44" s="18" t="s">
        <v>40</v>
      </c>
      <c r="R44" s="18" t="s">
        <v>161</v>
      </c>
      <c r="S44" s="18">
        <v>300</v>
      </c>
      <c r="T44" s="19">
        <f t="shared" si="16"/>
        <v>7.8802206461780933E-2</v>
      </c>
      <c r="U44" s="18">
        <v>12583</v>
      </c>
      <c r="V44" s="18">
        <v>1103</v>
      </c>
      <c r="W44" s="18">
        <v>119</v>
      </c>
      <c r="X44" s="18">
        <v>4</v>
      </c>
      <c r="Y44" s="18">
        <v>1308</v>
      </c>
      <c r="Z44" s="18">
        <v>87</v>
      </c>
      <c r="AA44" s="18">
        <v>0</v>
      </c>
      <c r="AB44" s="18">
        <v>0</v>
      </c>
      <c r="AC44" s="18">
        <v>35</v>
      </c>
      <c r="AD44" s="18">
        <f t="shared" si="2"/>
        <v>14010</v>
      </c>
      <c r="AE44" s="20">
        <f t="shared" si="17"/>
        <v>3.6800630417651696</v>
      </c>
      <c r="AF44" s="20">
        <f t="shared" si="20"/>
        <v>46.7</v>
      </c>
      <c r="AG44" s="18">
        <f t="shared" si="19"/>
        <v>1194</v>
      </c>
      <c r="AH44" s="20">
        <f t="shared" si="18"/>
        <v>31.36327817178881</v>
      </c>
      <c r="AI44" s="20">
        <f t="shared" si="6"/>
        <v>11.733668341708542</v>
      </c>
      <c r="AJ44" s="20">
        <f t="shared" si="7"/>
        <v>5.8668341708542711</v>
      </c>
      <c r="AK44" s="18">
        <v>1122</v>
      </c>
      <c r="AL44" s="20">
        <f t="shared" si="8"/>
        <v>29.472025216706069</v>
      </c>
      <c r="AM44" s="18">
        <v>893</v>
      </c>
      <c r="AN44" s="20">
        <f t="shared" si="9"/>
        <v>23.456790123456791</v>
      </c>
      <c r="AO44" s="18">
        <v>8622</v>
      </c>
      <c r="AP44" s="18">
        <v>31012</v>
      </c>
      <c r="AQ44" s="20">
        <f t="shared" si="10"/>
        <v>8.1460467559758332</v>
      </c>
      <c r="AR44" s="20">
        <f t="shared" si="11"/>
        <v>2.2135617416131335</v>
      </c>
      <c r="AS44" s="18">
        <v>3913</v>
      </c>
      <c r="AT44" s="18"/>
      <c r="AU44" s="18">
        <v>442</v>
      </c>
      <c r="AV44" s="18">
        <f t="shared" si="12"/>
        <v>4355</v>
      </c>
      <c r="AW44" s="18" t="s">
        <v>40</v>
      </c>
      <c r="AX44" s="18" t="s">
        <v>106</v>
      </c>
      <c r="AY44" s="21">
        <v>6000</v>
      </c>
      <c r="AZ44" s="18">
        <v>13179</v>
      </c>
      <c r="BA44" s="20">
        <f t="shared" si="13"/>
        <v>3.4617809298660362</v>
      </c>
      <c r="BB44" s="18">
        <v>1.6</v>
      </c>
      <c r="BC44" s="20">
        <f t="shared" si="14"/>
        <v>0.84055686892566328</v>
      </c>
      <c r="BD44" s="18">
        <v>20</v>
      </c>
      <c r="BE44" s="7"/>
    </row>
    <row r="45" spans="1:58" x14ac:dyDescent="0.25">
      <c r="A45" s="6" t="s">
        <v>162</v>
      </c>
      <c r="B45" s="18">
        <v>13546</v>
      </c>
      <c r="C45" s="18" t="s">
        <v>163</v>
      </c>
      <c r="D45" s="18">
        <v>44190</v>
      </c>
      <c r="E45" s="18" t="s">
        <v>162</v>
      </c>
      <c r="F45" s="18">
        <v>44064</v>
      </c>
      <c r="G45" s="18">
        <v>200067635</v>
      </c>
      <c r="H45" s="18" t="s">
        <v>41</v>
      </c>
      <c r="I45" s="18">
        <v>65</v>
      </c>
      <c r="J45" s="18">
        <v>1</v>
      </c>
      <c r="K45" s="18">
        <v>1</v>
      </c>
      <c r="L45" s="18" t="s">
        <v>164</v>
      </c>
      <c r="M45" s="18">
        <v>5211</v>
      </c>
      <c r="N45" s="18">
        <v>9</v>
      </c>
      <c r="O45" s="18">
        <v>10</v>
      </c>
      <c r="P45" s="18">
        <v>2</v>
      </c>
      <c r="Q45" s="18" t="s">
        <v>40</v>
      </c>
      <c r="R45" s="18" t="s">
        <v>562</v>
      </c>
      <c r="S45" s="18">
        <v>150</v>
      </c>
      <c r="T45" s="19">
        <f t="shared" si="16"/>
        <v>2.8785261945883708E-2</v>
      </c>
      <c r="U45" s="18">
        <v>8032</v>
      </c>
      <c r="V45" s="18">
        <v>862</v>
      </c>
      <c r="W45" s="18">
        <v>152</v>
      </c>
      <c r="X45" s="18">
        <v>5</v>
      </c>
      <c r="Y45" s="18">
        <v>0</v>
      </c>
      <c r="Z45" s="18">
        <v>0</v>
      </c>
      <c r="AA45" s="18">
        <v>0</v>
      </c>
      <c r="AB45" s="18">
        <v>0</v>
      </c>
      <c r="AC45" s="18">
        <v>22</v>
      </c>
      <c r="AD45" s="18">
        <f t="shared" si="2"/>
        <v>8184</v>
      </c>
      <c r="AE45" s="20">
        <f t="shared" si="17"/>
        <v>1.5705238917674151</v>
      </c>
      <c r="AF45" s="20">
        <f t="shared" si="20"/>
        <v>54.56</v>
      </c>
      <c r="AG45" s="18">
        <f t="shared" si="19"/>
        <v>867</v>
      </c>
      <c r="AH45" s="20">
        <f t="shared" si="18"/>
        <v>16.637881404720783</v>
      </c>
      <c r="AI45" s="20">
        <f t="shared" si="6"/>
        <v>9.4394463667820077</v>
      </c>
      <c r="AJ45" s="20">
        <f t="shared" si="7"/>
        <v>4.7197231833910038</v>
      </c>
      <c r="AK45" s="18">
        <v>897</v>
      </c>
      <c r="AL45" s="20">
        <f t="shared" si="8"/>
        <v>17.213586643638457</v>
      </c>
      <c r="AM45" s="18">
        <v>677</v>
      </c>
      <c r="AN45" s="20">
        <f t="shared" si="9"/>
        <v>12.991748224908847</v>
      </c>
      <c r="AO45" s="18">
        <v>5123</v>
      </c>
      <c r="AP45" s="18">
        <v>21327</v>
      </c>
      <c r="AQ45" s="20">
        <f t="shared" si="10"/>
        <v>4.0926885434657452</v>
      </c>
      <c r="AR45" s="20">
        <f t="shared" si="11"/>
        <v>2.6059384164222874</v>
      </c>
      <c r="AS45" s="18">
        <v>3329</v>
      </c>
      <c r="AT45" s="18"/>
      <c r="AU45" s="18">
        <v>0</v>
      </c>
      <c r="AV45" s="18">
        <f t="shared" si="12"/>
        <v>3329</v>
      </c>
      <c r="AW45" s="18" t="s">
        <v>39</v>
      </c>
      <c r="AX45" s="18"/>
      <c r="AY45" s="21">
        <v>2612</v>
      </c>
      <c r="AZ45" s="18">
        <v>8340</v>
      </c>
      <c r="BA45" s="20">
        <f t="shared" si="13"/>
        <v>1.6004605641911342</v>
      </c>
      <c r="BB45" s="18">
        <v>0.71</v>
      </c>
      <c r="BC45" s="20">
        <f t="shared" si="14"/>
        <v>0.27250047975436575</v>
      </c>
      <c r="BD45" s="18">
        <v>21</v>
      </c>
      <c r="BE45" s="7"/>
    </row>
    <row r="46" spans="1:58" x14ac:dyDescent="0.25">
      <c r="A46" s="6" t="s">
        <v>563</v>
      </c>
      <c r="B46" s="18">
        <v>13307</v>
      </c>
      <c r="C46" s="18" t="s">
        <v>564</v>
      </c>
      <c r="D46" s="18">
        <v>44520</v>
      </c>
      <c r="E46" s="18" t="s">
        <v>563</v>
      </c>
      <c r="F46" s="18">
        <v>44065</v>
      </c>
      <c r="G46" s="18">
        <v>200072726</v>
      </c>
      <c r="H46" s="18" t="s">
        <v>100</v>
      </c>
      <c r="I46" s="18">
        <v>165</v>
      </c>
      <c r="J46" s="18">
        <v>1</v>
      </c>
      <c r="K46" s="18">
        <v>1</v>
      </c>
      <c r="L46" s="18" t="s">
        <v>565</v>
      </c>
      <c r="M46" s="18">
        <v>790</v>
      </c>
      <c r="N46" s="18">
        <v>5</v>
      </c>
      <c r="O46" s="18">
        <v>8</v>
      </c>
      <c r="P46" s="18">
        <v>1</v>
      </c>
      <c r="Q46" s="18" t="s">
        <v>40</v>
      </c>
      <c r="R46" s="18" t="s">
        <v>345</v>
      </c>
      <c r="S46" s="18">
        <v>75</v>
      </c>
      <c r="T46" s="19">
        <f t="shared" si="16"/>
        <v>9.49367088607595E-2</v>
      </c>
      <c r="U46" s="18">
        <v>1518</v>
      </c>
      <c r="V46" s="18">
        <v>161</v>
      </c>
      <c r="W46" s="18">
        <v>0</v>
      </c>
      <c r="X46" s="18">
        <v>0</v>
      </c>
      <c r="Y46" s="18">
        <v>0</v>
      </c>
      <c r="Z46" s="18">
        <v>0</v>
      </c>
      <c r="AA46" s="18">
        <v>0</v>
      </c>
      <c r="AB46" s="18">
        <v>0</v>
      </c>
      <c r="AC46" s="18">
        <v>2</v>
      </c>
      <c r="AD46" s="18">
        <f t="shared" si="2"/>
        <v>1518</v>
      </c>
      <c r="AE46" s="20">
        <f t="shared" si="17"/>
        <v>1.9215189873417722</v>
      </c>
      <c r="AF46" s="20">
        <f t="shared" si="20"/>
        <v>20.239999999999998</v>
      </c>
      <c r="AG46" s="18">
        <f t="shared" si="19"/>
        <v>161</v>
      </c>
      <c r="AH46" s="20">
        <f t="shared" si="18"/>
        <v>20.379746835443036</v>
      </c>
      <c r="AI46" s="20">
        <f t="shared" si="6"/>
        <v>9.4285714285714288</v>
      </c>
      <c r="AJ46" s="20">
        <f t="shared" si="7"/>
        <v>4.7142857142857144</v>
      </c>
      <c r="AK46" s="18"/>
      <c r="AL46" s="20">
        <f t="shared" si="8"/>
        <v>0</v>
      </c>
      <c r="AM46" s="18">
        <v>36</v>
      </c>
      <c r="AN46" s="20">
        <f t="shared" si="9"/>
        <v>4.556962025316456</v>
      </c>
      <c r="AO46" s="18">
        <v>647</v>
      </c>
      <c r="AP46" s="18">
        <v>737</v>
      </c>
      <c r="AQ46" s="20">
        <f t="shared" si="10"/>
        <v>0.93291139240506327</v>
      </c>
      <c r="AR46" s="20">
        <f t="shared" si="11"/>
        <v>0.48550724637681159</v>
      </c>
      <c r="AS46" s="18">
        <v>184</v>
      </c>
      <c r="AT46" s="18"/>
      <c r="AU46" s="18"/>
      <c r="AV46" s="18">
        <f t="shared" si="12"/>
        <v>184</v>
      </c>
      <c r="AW46" s="18" t="s">
        <v>39</v>
      </c>
      <c r="AX46" s="18"/>
      <c r="AY46" s="21">
        <v>169</v>
      </c>
      <c r="AZ46" s="18">
        <v>1823</v>
      </c>
      <c r="BA46" s="20">
        <f t="shared" si="13"/>
        <v>2.3075949367088606</v>
      </c>
      <c r="BB46" s="18">
        <v>0.06</v>
      </c>
      <c r="BC46" s="20">
        <f t="shared" si="14"/>
        <v>0.15189873417721519</v>
      </c>
      <c r="BD46" s="18">
        <v>10</v>
      </c>
      <c r="BE46" s="7" t="s">
        <v>40</v>
      </c>
      <c r="BF46" s="2"/>
    </row>
    <row r="47" spans="1:58" x14ac:dyDescent="0.25">
      <c r="A47" s="6" t="s">
        <v>165</v>
      </c>
      <c r="B47" s="18">
        <v>13549</v>
      </c>
      <c r="C47" s="18" t="s">
        <v>166</v>
      </c>
      <c r="D47" s="18">
        <v>44119</v>
      </c>
      <c r="E47" s="18" t="s">
        <v>165</v>
      </c>
      <c r="F47" s="18">
        <v>44066</v>
      </c>
      <c r="G47" s="18">
        <v>244400503</v>
      </c>
      <c r="H47" s="18" t="s">
        <v>96</v>
      </c>
      <c r="I47" s="18">
        <v>124</v>
      </c>
      <c r="J47" s="18">
        <v>1</v>
      </c>
      <c r="K47" s="18">
        <v>1</v>
      </c>
      <c r="L47" s="18" t="s">
        <v>566</v>
      </c>
      <c r="M47" s="18">
        <v>6556</v>
      </c>
      <c r="N47" s="18">
        <v>22</v>
      </c>
      <c r="O47" s="18">
        <v>53</v>
      </c>
      <c r="P47" s="18">
        <v>4</v>
      </c>
      <c r="Q47" s="18" t="s">
        <v>40</v>
      </c>
      <c r="R47" s="18" t="s">
        <v>567</v>
      </c>
      <c r="S47" s="18">
        <v>450</v>
      </c>
      <c r="T47" s="19">
        <f t="shared" si="16"/>
        <v>6.863941427699817E-2</v>
      </c>
      <c r="U47" s="18">
        <v>13790</v>
      </c>
      <c r="V47" s="18">
        <v>918</v>
      </c>
      <c r="W47" s="18">
        <v>3321</v>
      </c>
      <c r="X47" s="18">
        <v>183</v>
      </c>
      <c r="Y47" s="18">
        <v>2957</v>
      </c>
      <c r="Z47" s="18">
        <v>175</v>
      </c>
      <c r="AA47" s="18">
        <v>0</v>
      </c>
      <c r="AB47" s="18">
        <v>0</v>
      </c>
      <c r="AC47" s="18">
        <v>60</v>
      </c>
      <c r="AD47" s="18">
        <f t="shared" si="2"/>
        <v>20068</v>
      </c>
      <c r="AE47" s="20">
        <f t="shared" si="17"/>
        <v>3.0610128126906648</v>
      </c>
      <c r="AF47" s="20">
        <f t="shared" si="20"/>
        <v>44.595555555555556</v>
      </c>
      <c r="AG47" s="18">
        <f t="shared" si="19"/>
        <v>1276</v>
      </c>
      <c r="AH47" s="20">
        <f t="shared" si="18"/>
        <v>19.463087248322147</v>
      </c>
      <c r="AI47" s="20">
        <f t="shared" si="6"/>
        <v>15.727272727272727</v>
      </c>
      <c r="AJ47" s="20">
        <f t="shared" si="7"/>
        <v>7.8636363636363633</v>
      </c>
      <c r="AK47" s="18">
        <v>2586</v>
      </c>
      <c r="AL47" s="20">
        <f t="shared" si="8"/>
        <v>39.444783404514951</v>
      </c>
      <c r="AM47" s="18">
        <v>1662</v>
      </c>
      <c r="AN47" s="20">
        <f t="shared" si="9"/>
        <v>25.350823672971323</v>
      </c>
      <c r="AO47" s="18"/>
      <c r="AP47" s="18">
        <v>49158</v>
      </c>
      <c r="AQ47" s="20">
        <f t="shared" si="10"/>
        <v>7.4981696156192799</v>
      </c>
      <c r="AR47" s="20">
        <f t="shared" si="11"/>
        <v>2.4495714570460434</v>
      </c>
      <c r="AS47" s="18">
        <v>2131</v>
      </c>
      <c r="AT47" s="18"/>
      <c r="AU47" s="18">
        <v>151</v>
      </c>
      <c r="AV47" s="18">
        <f t="shared" si="12"/>
        <v>2282</v>
      </c>
      <c r="AW47" s="18" t="s">
        <v>39</v>
      </c>
      <c r="AX47" s="18"/>
      <c r="AY47" s="21">
        <v>6275</v>
      </c>
      <c r="AZ47" s="18">
        <v>19988</v>
      </c>
      <c r="BA47" s="20">
        <f t="shared" si="13"/>
        <v>3.048810250152532</v>
      </c>
      <c r="BB47" s="18">
        <v>3</v>
      </c>
      <c r="BC47" s="20">
        <f t="shared" si="14"/>
        <v>0.91519219035997557</v>
      </c>
      <c r="BD47" s="18">
        <v>20</v>
      </c>
      <c r="BE47" s="7"/>
    </row>
    <row r="48" spans="1:58" x14ac:dyDescent="0.25">
      <c r="A48" s="6" t="s">
        <v>168</v>
      </c>
      <c r="B48" s="18">
        <v>1862</v>
      </c>
      <c r="C48" s="18" t="s">
        <v>55</v>
      </c>
      <c r="D48" s="18">
        <v>44290</v>
      </c>
      <c r="E48" s="18" t="s">
        <v>168</v>
      </c>
      <c r="F48" s="18">
        <v>44067</v>
      </c>
      <c r="G48" s="18">
        <v>243500741</v>
      </c>
      <c r="H48" s="18" t="s">
        <v>52</v>
      </c>
      <c r="I48" s="18">
        <v>51</v>
      </c>
      <c r="J48" s="18">
        <v>1</v>
      </c>
      <c r="K48" s="18">
        <v>1</v>
      </c>
      <c r="L48" s="18" t="s">
        <v>568</v>
      </c>
      <c r="M48" s="1">
        <v>5315</v>
      </c>
      <c r="N48" s="18">
        <v>21</v>
      </c>
      <c r="O48" s="18">
        <v>50</v>
      </c>
      <c r="P48" s="18">
        <v>3</v>
      </c>
      <c r="Q48" s="18" t="s">
        <v>40</v>
      </c>
      <c r="R48" s="18"/>
      <c r="S48" s="18">
        <v>422</v>
      </c>
      <c r="T48" s="19">
        <f t="shared" si="16"/>
        <v>7.9397930385700852E-2</v>
      </c>
      <c r="U48" s="18">
        <v>16694</v>
      </c>
      <c r="V48" s="18">
        <v>1421</v>
      </c>
      <c r="W48" s="18">
        <v>48</v>
      </c>
      <c r="X48" s="18">
        <v>4</v>
      </c>
      <c r="Y48" s="18">
        <v>1736</v>
      </c>
      <c r="Z48" s="18">
        <v>148</v>
      </c>
      <c r="AA48" s="18">
        <v>0</v>
      </c>
      <c r="AB48" s="18">
        <v>0</v>
      </c>
      <c r="AC48" s="18">
        <v>33</v>
      </c>
      <c r="AD48" s="18">
        <f t="shared" si="2"/>
        <v>18478</v>
      </c>
      <c r="AE48" s="20">
        <f t="shared" si="17"/>
        <v>3.4765757290686734</v>
      </c>
      <c r="AF48" s="20">
        <f t="shared" si="20"/>
        <v>43.786729857819907</v>
      </c>
      <c r="AG48" s="18">
        <f t="shared" si="19"/>
        <v>1573</v>
      </c>
      <c r="AH48" s="20">
        <f t="shared" si="18"/>
        <v>29.595484477892757</v>
      </c>
      <c r="AI48" s="20">
        <f t="shared" si="6"/>
        <v>11.746980292434838</v>
      </c>
      <c r="AJ48" s="20">
        <f t="shared" si="7"/>
        <v>5.8734901462174189</v>
      </c>
      <c r="AK48" s="18">
        <v>1200</v>
      </c>
      <c r="AL48" s="20">
        <f t="shared" si="8"/>
        <v>22.577610536218252</v>
      </c>
      <c r="AM48" s="18">
        <v>1200</v>
      </c>
      <c r="AN48" s="20">
        <f t="shared" si="9"/>
        <v>22.577610536218252</v>
      </c>
      <c r="AO48" s="18">
        <v>1262</v>
      </c>
      <c r="AP48" s="18">
        <v>53876</v>
      </c>
      <c r="AQ48" s="20">
        <f t="shared" si="10"/>
        <v>10.136594543744121</v>
      </c>
      <c r="AR48" s="20">
        <f t="shared" si="11"/>
        <v>2.9156835155319838</v>
      </c>
      <c r="AS48" s="18">
        <v>1482</v>
      </c>
      <c r="AT48" s="18"/>
      <c r="AU48" s="18">
        <v>593</v>
      </c>
      <c r="AV48" s="18">
        <f t="shared" si="12"/>
        <v>2075</v>
      </c>
      <c r="AW48" s="18"/>
      <c r="AX48" s="18"/>
      <c r="AY48" s="21">
        <v>5626</v>
      </c>
      <c r="AZ48" s="18">
        <v>23306</v>
      </c>
      <c r="BA48" s="20">
        <f t="shared" si="13"/>
        <v>4.3849482596425213</v>
      </c>
      <c r="BB48" s="18">
        <v>2.14</v>
      </c>
      <c r="BC48" s="20">
        <f t="shared" si="14"/>
        <v>0.80526810912511759</v>
      </c>
      <c r="BD48" s="18">
        <v>0</v>
      </c>
      <c r="BE48" s="7"/>
    </row>
    <row r="49" spans="1:59" x14ac:dyDescent="0.25">
      <c r="A49" s="6" t="s">
        <v>569</v>
      </c>
      <c r="B49" s="18">
        <v>12307</v>
      </c>
      <c r="C49" s="18" t="s">
        <v>167</v>
      </c>
      <c r="D49" s="18">
        <v>44290</v>
      </c>
      <c r="E49" s="18" t="s">
        <v>168</v>
      </c>
      <c r="F49" s="18">
        <v>44067</v>
      </c>
      <c r="G49" s="18">
        <v>243500741</v>
      </c>
      <c r="H49" s="18" t="s">
        <v>52</v>
      </c>
      <c r="I49" s="18">
        <v>53</v>
      </c>
      <c r="J49" s="18">
        <v>1</v>
      </c>
      <c r="K49" s="18">
        <v>1</v>
      </c>
      <c r="L49" s="18" t="s">
        <v>568</v>
      </c>
      <c r="M49" s="1">
        <v>0</v>
      </c>
      <c r="N49" s="18">
        <v>2</v>
      </c>
      <c r="O49" s="18">
        <v>5</v>
      </c>
      <c r="P49" s="18">
        <v>0</v>
      </c>
      <c r="Q49" s="18" t="s">
        <v>39</v>
      </c>
      <c r="R49" s="18"/>
      <c r="S49" s="18">
        <v>20</v>
      </c>
      <c r="T49" s="19"/>
      <c r="U49" s="18">
        <v>843</v>
      </c>
      <c r="V49" s="18">
        <v>0</v>
      </c>
      <c r="W49" s="18">
        <v>0</v>
      </c>
      <c r="X49" s="18">
        <v>0</v>
      </c>
      <c r="Y49" s="18">
        <v>42</v>
      </c>
      <c r="Z49" s="18">
        <v>0</v>
      </c>
      <c r="AA49" s="18">
        <v>0</v>
      </c>
      <c r="AB49" s="18">
        <v>0</v>
      </c>
      <c r="AC49" s="18">
        <v>0</v>
      </c>
      <c r="AD49" s="18">
        <f t="shared" si="2"/>
        <v>885</v>
      </c>
      <c r="AE49" s="20"/>
      <c r="AF49" s="20">
        <f t="shared" si="20"/>
        <v>44.25</v>
      </c>
      <c r="AG49" s="18">
        <f t="shared" si="19"/>
        <v>0</v>
      </c>
      <c r="AH49" s="20"/>
      <c r="AI49" s="20"/>
      <c r="AJ49" s="20"/>
      <c r="AK49" s="18"/>
      <c r="AL49" s="20" t="e">
        <f t="shared" si="8"/>
        <v>#DIV/0!</v>
      </c>
      <c r="AM49" s="18">
        <v>17</v>
      </c>
      <c r="AN49" s="20" t="e">
        <f t="shared" si="9"/>
        <v>#DIV/0!</v>
      </c>
      <c r="AO49" s="18">
        <v>20</v>
      </c>
      <c r="AP49" s="18">
        <v>568</v>
      </c>
      <c r="AQ49" s="20" t="e">
        <f t="shared" si="10"/>
        <v>#DIV/0!</v>
      </c>
      <c r="AR49" s="20">
        <f t="shared" si="11"/>
        <v>0.64180790960451972</v>
      </c>
      <c r="AS49" s="18"/>
      <c r="AT49" s="18"/>
      <c r="AU49" s="18"/>
      <c r="AV49" s="18">
        <f t="shared" si="12"/>
        <v>0</v>
      </c>
      <c r="AW49" s="18"/>
      <c r="AX49" s="18"/>
      <c r="AY49" s="21">
        <v>0</v>
      </c>
      <c r="AZ49" s="18">
        <v>0</v>
      </c>
      <c r="BA49" s="20" t="e">
        <f t="shared" si="13"/>
        <v>#DIV/0!</v>
      </c>
      <c r="BB49" s="18">
        <v>0.1</v>
      </c>
      <c r="BC49" s="20" t="e">
        <f t="shared" si="14"/>
        <v>#DIV/0!</v>
      </c>
      <c r="BD49" s="18">
        <v>0</v>
      </c>
      <c r="BE49" s="7" t="s">
        <v>39</v>
      </c>
    </row>
    <row r="50" spans="1:59" x14ac:dyDescent="0.25">
      <c r="A50" s="6" t="s">
        <v>170</v>
      </c>
      <c r="B50" s="18">
        <v>4731</v>
      </c>
      <c r="C50" s="18" t="s">
        <v>171</v>
      </c>
      <c r="D50" s="18">
        <v>44530</v>
      </c>
      <c r="E50" s="18" t="s">
        <v>170</v>
      </c>
      <c r="F50" s="18">
        <v>44068</v>
      </c>
      <c r="G50" s="18">
        <v>200000438</v>
      </c>
      <c r="H50" s="18" t="s">
        <v>131</v>
      </c>
      <c r="I50" s="18">
        <v>95</v>
      </c>
      <c r="J50" s="18">
        <v>1</v>
      </c>
      <c r="K50" s="18">
        <v>1</v>
      </c>
      <c r="L50" s="18" t="s">
        <v>172</v>
      </c>
      <c r="M50" s="18">
        <v>3429</v>
      </c>
      <c r="N50" s="18">
        <v>11.5</v>
      </c>
      <c r="O50" s="18">
        <v>30</v>
      </c>
      <c r="P50" s="18">
        <v>2</v>
      </c>
      <c r="Q50" s="18" t="s">
        <v>39</v>
      </c>
      <c r="R50" s="18" t="s">
        <v>548</v>
      </c>
      <c r="S50" s="18">
        <v>206</v>
      </c>
      <c r="T50" s="19">
        <f t="shared" ref="T50:T81" si="21">S50/M50</f>
        <v>6.0075823855351415E-2</v>
      </c>
      <c r="U50" s="18">
        <v>7450</v>
      </c>
      <c r="V50" s="18">
        <v>647</v>
      </c>
      <c r="W50" s="18">
        <v>97</v>
      </c>
      <c r="X50" s="18">
        <v>14</v>
      </c>
      <c r="Y50" s="18">
        <v>160</v>
      </c>
      <c r="Z50" s="18">
        <v>0</v>
      </c>
      <c r="AA50" s="18">
        <v>0</v>
      </c>
      <c r="AB50" s="18">
        <v>0</v>
      </c>
      <c r="AC50" s="18">
        <v>12</v>
      </c>
      <c r="AD50" s="18">
        <f t="shared" si="2"/>
        <v>7707</v>
      </c>
      <c r="AE50" s="20">
        <f t="shared" ref="AE50:AE81" si="22">AD50/M50</f>
        <v>2.2475940507436571</v>
      </c>
      <c r="AF50" s="20">
        <f t="shared" si="20"/>
        <v>37.412621359223301</v>
      </c>
      <c r="AG50" s="18">
        <f t="shared" si="19"/>
        <v>661</v>
      </c>
      <c r="AH50" s="20">
        <f t="shared" ref="AH50:AH81" si="23">AG50*100/M50</f>
        <v>19.276757072032662</v>
      </c>
      <c r="AI50" s="20">
        <f t="shared" ref="AI50:AI81" si="24">AD50/AG50</f>
        <v>11.659606656580937</v>
      </c>
      <c r="AJ50" s="20">
        <f t="shared" ref="AJ50:AJ81" si="25">AI50/2</f>
        <v>5.8298033282904687</v>
      </c>
      <c r="AK50" s="18"/>
      <c r="AL50" s="20">
        <f t="shared" si="8"/>
        <v>0</v>
      </c>
      <c r="AM50" s="18">
        <v>383</v>
      </c>
      <c r="AN50" s="20">
        <f t="shared" si="9"/>
        <v>11.169437153689122</v>
      </c>
      <c r="AO50" s="18">
        <v>2261</v>
      </c>
      <c r="AP50" s="18">
        <v>11579</v>
      </c>
      <c r="AQ50" s="20">
        <f t="shared" si="10"/>
        <v>3.3767862350539515</v>
      </c>
      <c r="AR50" s="20">
        <f t="shared" si="11"/>
        <v>1.5024004152069548</v>
      </c>
      <c r="AS50" s="18">
        <v>871</v>
      </c>
      <c r="AT50" s="18">
        <v>3</v>
      </c>
      <c r="AU50" s="18">
        <v>6</v>
      </c>
      <c r="AV50" s="18">
        <f t="shared" si="12"/>
        <v>880</v>
      </c>
      <c r="AW50" s="18" t="s">
        <v>39</v>
      </c>
      <c r="AX50" s="18"/>
      <c r="AY50" s="21">
        <v>1282</v>
      </c>
      <c r="AZ50" s="18">
        <v>11509</v>
      </c>
      <c r="BA50" s="20">
        <f t="shared" si="13"/>
        <v>3.3563721201516477</v>
      </c>
      <c r="BB50" s="18">
        <v>0.8</v>
      </c>
      <c r="BC50" s="20">
        <f t="shared" si="14"/>
        <v>0.46660834062408868</v>
      </c>
      <c r="BD50" s="18">
        <v>18</v>
      </c>
      <c r="BE50" s="7" t="s">
        <v>39</v>
      </c>
      <c r="BF50" s="2"/>
    </row>
    <row r="51" spans="1:59" hidden="1" x14ac:dyDescent="0.25">
      <c r="A51" s="6" t="s">
        <v>173</v>
      </c>
      <c r="B51" s="18">
        <v>1863</v>
      </c>
      <c r="C51" s="18" t="s">
        <v>55</v>
      </c>
      <c r="D51" s="18">
        <v>44350</v>
      </c>
      <c r="E51" s="18" t="s">
        <v>173</v>
      </c>
      <c r="F51" s="18">
        <v>44069</v>
      </c>
      <c r="G51" s="18">
        <v>244400610</v>
      </c>
      <c r="H51" s="18" t="s">
        <v>48</v>
      </c>
      <c r="I51" s="18">
        <v>56</v>
      </c>
      <c r="J51" s="18">
        <v>1</v>
      </c>
      <c r="K51" s="18">
        <v>0</v>
      </c>
      <c r="L51" s="18" t="s">
        <v>570</v>
      </c>
      <c r="M51" s="18">
        <v>16687</v>
      </c>
      <c r="N51" s="18">
        <v>29</v>
      </c>
      <c r="O51" s="18">
        <v>144</v>
      </c>
      <c r="P51" s="18">
        <v>21</v>
      </c>
      <c r="Q51" s="18" t="s">
        <v>40</v>
      </c>
      <c r="R51" s="18" t="s">
        <v>94</v>
      </c>
      <c r="S51" s="18">
        <v>812</v>
      </c>
      <c r="T51" s="19">
        <f t="shared" si="21"/>
        <v>4.8660634026487688E-2</v>
      </c>
      <c r="U51" s="18">
        <v>28590</v>
      </c>
      <c r="V51" s="18">
        <v>3507</v>
      </c>
      <c r="W51" s="18">
        <v>973</v>
      </c>
      <c r="X51" s="18">
        <v>47</v>
      </c>
      <c r="Y51" s="18">
        <v>2260</v>
      </c>
      <c r="Z51" s="18">
        <v>161</v>
      </c>
      <c r="AA51" s="18">
        <v>0</v>
      </c>
      <c r="AB51" s="18">
        <v>0</v>
      </c>
      <c r="AC51" s="18">
        <v>98</v>
      </c>
      <c r="AD51" s="18">
        <f t="shared" si="2"/>
        <v>31823</v>
      </c>
      <c r="AE51" s="20">
        <f t="shared" si="22"/>
        <v>1.9070533948582729</v>
      </c>
      <c r="AF51" s="20">
        <f t="shared" si="20"/>
        <v>39.190886699507388</v>
      </c>
      <c r="AG51" s="18">
        <f t="shared" si="19"/>
        <v>3715</v>
      </c>
      <c r="AH51" s="20">
        <f t="shared" si="23"/>
        <v>22.262839336010067</v>
      </c>
      <c r="AI51" s="20">
        <f t="shared" si="24"/>
        <v>8.5660834454912518</v>
      </c>
      <c r="AJ51" s="20">
        <f t="shared" si="25"/>
        <v>4.2830417227456259</v>
      </c>
      <c r="AK51" s="18">
        <v>2765</v>
      </c>
      <c r="AL51" s="20">
        <f t="shared" si="8"/>
        <v>16.569784862467788</v>
      </c>
      <c r="AM51" s="18">
        <v>2765</v>
      </c>
      <c r="AN51" s="20">
        <f t="shared" si="9"/>
        <v>16.569784862467788</v>
      </c>
      <c r="AO51" s="18"/>
      <c r="AP51" s="18">
        <v>115094</v>
      </c>
      <c r="AQ51" s="20">
        <f t="shared" si="10"/>
        <v>6.8972253850302634</v>
      </c>
      <c r="AR51" s="20">
        <f t="shared" si="11"/>
        <v>3.6166923294472553</v>
      </c>
      <c r="AS51" s="18">
        <v>0</v>
      </c>
      <c r="AT51" s="18"/>
      <c r="AU51" s="18">
        <v>0</v>
      </c>
      <c r="AV51" s="18">
        <f t="shared" si="12"/>
        <v>0</v>
      </c>
      <c r="AW51" s="18" t="s">
        <v>40</v>
      </c>
      <c r="AX51" s="18" t="s">
        <v>63</v>
      </c>
      <c r="AY51" s="18">
        <v>6680</v>
      </c>
      <c r="AZ51" s="18">
        <v>40659</v>
      </c>
      <c r="BA51" s="20">
        <f t="shared" si="13"/>
        <v>2.4365673877869001</v>
      </c>
      <c r="BB51" s="18">
        <v>8.8000000000000007</v>
      </c>
      <c r="BC51" s="20">
        <f t="shared" si="14"/>
        <v>1.054713249835201</v>
      </c>
      <c r="BD51" s="18">
        <v>0</v>
      </c>
      <c r="BE51" s="7"/>
    </row>
    <row r="52" spans="1:59" x14ac:dyDescent="0.25">
      <c r="A52" s="6" t="s">
        <v>174</v>
      </c>
      <c r="B52" s="18">
        <v>1865</v>
      </c>
      <c r="C52" s="18" t="s">
        <v>51</v>
      </c>
      <c r="D52" s="18">
        <v>44115</v>
      </c>
      <c r="E52" s="18" t="s">
        <v>174</v>
      </c>
      <c r="F52" s="18">
        <v>44071</v>
      </c>
      <c r="G52" s="18">
        <v>200067635</v>
      </c>
      <c r="H52" s="18" t="s">
        <v>41</v>
      </c>
      <c r="I52" s="18">
        <v>209</v>
      </c>
      <c r="J52" s="18">
        <v>1</v>
      </c>
      <c r="K52" s="18">
        <v>1</v>
      </c>
      <c r="L52" s="18" t="s">
        <v>175</v>
      </c>
      <c r="M52" s="18">
        <v>6050</v>
      </c>
      <c r="N52" s="18">
        <v>14.3</v>
      </c>
      <c r="O52" s="18">
        <v>20</v>
      </c>
      <c r="P52" s="18">
        <v>3</v>
      </c>
      <c r="Q52" s="18" t="s">
        <v>40</v>
      </c>
      <c r="R52" s="18" t="s">
        <v>571</v>
      </c>
      <c r="S52" s="18">
        <v>260</v>
      </c>
      <c r="T52" s="19">
        <f t="shared" si="21"/>
        <v>4.2975206611570248E-2</v>
      </c>
      <c r="U52" s="18">
        <v>10327</v>
      </c>
      <c r="V52" s="18">
        <v>709</v>
      </c>
      <c r="W52" s="18">
        <v>0</v>
      </c>
      <c r="X52" s="18">
        <v>0</v>
      </c>
      <c r="Y52" s="18">
        <v>0</v>
      </c>
      <c r="Z52" s="18">
        <v>0</v>
      </c>
      <c r="AA52" s="18">
        <v>0</v>
      </c>
      <c r="AB52" s="18">
        <v>0</v>
      </c>
      <c r="AC52" s="18">
        <v>30</v>
      </c>
      <c r="AD52" s="18">
        <f t="shared" si="2"/>
        <v>10327</v>
      </c>
      <c r="AE52" s="20">
        <f t="shared" si="22"/>
        <v>1.7069421487603307</v>
      </c>
      <c r="AF52" s="20">
        <f t="shared" si="20"/>
        <v>39.719230769230769</v>
      </c>
      <c r="AG52" s="18">
        <f t="shared" si="19"/>
        <v>709</v>
      </c>
      <c r="AH52" s="20">
        <f t="shared" si="23"/>
        <v>11.71900826446281</v>
      </c>
      <c r="AI52" s="20">
        <f t="shared" si="24"/>
        <v>14.56558533145275</v>
      </c>
      <c r="AJ52" s="20">
        <f t="shared" si="25"/>
        <v>7.2827926657263751</v>
      </c>
      <c r="AK52" s="18">
        <v>1566</v>
      </c>
      <c r="AL52" s="20">
        <f t="shared" si="8"/>
        <v>25.884297520661157</v>
      </c>
      <c r="AM52" s="18">
        <v>1085</v>
      </c>
      <c r="AN52" s="20">
        <f t="shared" si="9"/>
        <v>17.93388429752066</v>
      </c>
      <c r="AO52" s="18">
        <v>10039</v>
      </c>
      <c r="AP52" s="18">
        <v>39396</v>
      </c>
      <c r="AQ52" s="20">
        <f t="shared" si="10"/>
        <v>6.5117355371900825</v>
      </c>
      <c r="AR52" s="20">
        <f t="shared" si="11"/>
        <v>3.8148542655175754</v>
      </c>
      <c r="AS52" s="18">
        <v>425</v>
      </c>
      <c r="AT52" s="18"/>
      <c r="AU52" s="18">
        <v>0</v>
      </c>
      <c r="AV52" s="18">
        <f t="shared" si="12"/>
        <v>425</v>
      </c>
      <c r="AW52" s="18" t="s">
        <v>40</v>
      </c>
      <c r="AX52" s="18" t="s">
        <v>572</v>
      </c>
      <c r="AY52" s="21">
        <v>2500</v>
      </c>
      <c r="AZ52" s="18">
        <v>13490</v>
      </c>
      <c r="BA52" s="20">
        <f t="shared" si="13"/>
        <v>2.2297520661157026</v>
      </c>
      <c r="BB52" s="18">
        <v>2</v>
      </c>
      <c r="BC52" s="20">
        <f t="shared" si="14"/>
        <v>0.66115702479338845</v>
      </c>
      <c r="BD52" s="18">
        <v>21</v>
      </c>
      <c r="BE52" s="7"/>
    </row>
    <row r="53" spans="1:59" x14ac:dyDescent="0.25">
      <c r="A53" s="6" t="s">
        <v>176</v>
      </c>
      <c r="B53" s="18">
        <v>1866</v>
      </c>
      <c r="C53" s="18" t="s">
        <v>177</v>
      </c>
      <c r="D53" s="18">
        <v>44410</v>
      </c>
      <c r="E53" s="18" t="s">
        <v>176</v>
      </c>
      <c r="F53" s="18">
        <v>44072</v>
      </c>
      <c r="G53" s="18">
        <v>244400610</v>
      </c>
      <c r="H53" s="18" t="s">
        <v>48</v>
      </c>
      <c r="I53" s="18">
        <v>210</v>
      </c>
      <c r="J53" s="18">
        <v>1</v>
      </c>
      <c r="K53" s="18">
        <v>1</v>
      </c>
      <c r="L53" s="18" t="s">
        <v>178</v>
      </c>
      <c r="M53" s="18">
        <v>7173</v>
      </c>
      <c r="N53" s="18">
        <v>17.5</v>
      </c>
      <c r="O53" s="18">
        <v>18</v>
      </c>
      <c r="P53" s="18">
        <v>2</v>
      </c>
      <c r="Q53" s="18" t="s">
        <v>40</v>
      </c>
      <c r="R53" s="18" t="s">
        <v>179</v>
      </c>
      <c r="S53" s="18">
        <v>238</v>
      </c>
      <c r="T53" s="19">
        <f t="shared" si="21"/>
        <v>3.3179980482364424E-2</v>
      </c>
      <c r="U53" s="18">
        <v>12639</v>
      </c>
      <c r="V53" s="18">
        <v>1119</v>
      </c>
      <c r="W53" s="18">
        <v>25</v>
      </c>
      <c r="X53" s="18">
        <v>4</v>
      </c>
      <c r="Y53" s="18">
        <v>844</v>
      </c>
      <c r="Z53" s="18">
        <v>55</v>
      </c>
      <c r="AA53" s="18">
        <v>0</v>
      </c>
      <c r="AB53" s="18">
        <v>0</v>
      </c>
      <c r="AC53" s="18">
        <v>38</v>
      </c>
      <c r="AD53" s="18">
        <f t="shared" si="2"/>
        <v>13508</v>
      </c>
      <c r="AE53" s="20">
        <f t="shared" si="22"/>
        <v>1.8831730098982296</v>
      </c>
      <c r="AF53" s="20">
        <f t="shared" si="20"/>
        <v>56.756302521008401</v>
      </c>
      <c r="AG53" s="18">
        <f t="shared" si="19"/>
        <v>1178</v>
      </c>
      <c r="AH53" s="20">
        <f t="shared" si="23"/>
        <v>16.422696221943397</v>
      </c>
      <c r="AI53" s="20">
        <f t="shared" si="24"/>
        <v>11.466893039049236</v>
      </c>
      <c r="AJ53" s="20">
        <f t="shared" si="25"/>
        <v>5.7334465195246178</v>
      </c>
      <c r="AK53" s="18">
        <v>1100</v>
      </c>
      <c r="AL53" s="20">
        <f t="shared" si="8"/>
        <v>15.33528509689112</v>
      </c>
      <c r="AM53" s="18">
        <v>805</v>
      </c>
      <c r="AN53" s="20">
        <f t="shared" si="9"/>
        <v>11.22264045727032</v>
      </c>
      <c r="AO53" s="18">
        <v>5134</v>
      </c>
      <c r="AP53" s="18">
        <v>33219</v>
      </c>
      <c r="AQ53" s="20">
        <f t="shared" si="10"/>
        <v>4.6311166875784187</v>
      </c>
      <c r="AR53" s="20">
        <f t="shared" si="11"/>
        <v>2.4592093574178264</v>
      </c>
      <c r="AS53" s="18">
        <v>1495</v>
      </c>
      <c r="AT53" s="18"/>
      <c r="AU53" s="18">
        <v>531</v>
      </c>
      <c r="AV53" s="18">
        <f t="shared" si="12"/>
        <v>2026</v>
      </c>
      <c r="AW53" s="18" t="s">
        <v>40</v>
      </c>
      <c r="AX53" s="18" t="s">
        <v>524</v>
      </c>
      <c r="AY53" s="21">
        <v>13589</v>
      </c>
      <c r="AZ53" s="18">
        <v>21540</v>
      </c>
      <c r="BA53" s="20">
        <f t="shared" si="13"/>
        <v>3.0029276453366793</v>
      </c>
      <c r="BB53" s="18">
        <v>3.75</v>
      </c>
      <c r="BC53" s="20">
        <f t="shared" si="14"/>
        <v>1.0455876202425762</v>
      </c>
      <c r="BD53" s="18">
        <v>15</v>
      </c>
      <c r="BE53" s="7"/>
    </row>
    <row r="54" spans="1:59" x14ac:dyDescent="0.25">
      <c r="A54" s="6" t="s">
        <v>180</v>
      </c>
      <c r="B54" s="18">
        <v>13551</v>
      </c>
      <c r="C54" s="18" t="s">
        <v>149</v>
      </c>
      <c r="D54" s="18">
        <v>44810</v>
      </c>
      <c r="E54" s="18" t="s">
        <v>180</v>
      </c>
      <c r="F54" s="18">
        <v>44073</v>
      </c>
      <c r="G54" s="18">
        <v>244400503</v>
      </c>
      <c r="H54" s="18" t="s">
        <v>96</v>
      </c>
      <c r="I54" s="18">
        <v>78</v>
      </c>
      <c r="J54" s="18">
        <v>1</v>
      </c>
      <c r="K54" s="18">
        <v>1</v>
      </c>
      <c r="L54" s="18"/>
      <c r="M54" s="18">
        <v>6402</v>
      </c>
      <c r="N54" s="18">
        <v>18</v>
      </c>
      <c r="O54" s="18">
        <v>50</v>
      </c>
      <c r="P54" s="18">
        <v>4</v>
      </c>
      <c r="Q54" s="18" t="s">
        <v>40</v>
      </c>
      <c r="R54" s="18" t="s">
        <v>573</v>
      </c>
      <c r="S54" s="18">
        <v>550</v>
      </c>
      <c r="T54" s="19">
        <f t="shared" si="21"/>
        <v>8.5910652920962199E-2</v>
      </c>
      <c r="U54" s="18">
        <v>14395</v>
      </c>
      <c r="V54" s="18">
        <v>1029</v>
      </c>
      <c r="W54" s="18">
        <v>277</v>
      </c>
      <c r="X54" s="18">
        <v>0</v>
      </c>
      <c r="Y54" s="18">
        <v>2711</v>
      </c>
      <c r="Z54" s="18">
        <v>183</v>
      </c>
      <c r="AA54" s="18">
        <v>0</v>
      </c>
      <c r="AB54" s="18">
        <v>0</v>
      </c>
      <c r="AC54" s="18">
        <v>39</v>
      </c>
      <c r="AD54" s="18">
        <f t="shared" si="2"/>
        <v>17383</v>
      </c>
      <c r="AE54" s="20">
        <f t="shared" si="22"/>
        <v>2.7152452358637924</v>
      </c>
      <c r="AF54" s="20">
        <f t="shared" si="20"/>
        <v>31.605454545454545</v>
      </c>
      <c r="AG54" s="18">
        <f t="shared" si="19"/>
        <v>1212</v>
      </c>
      <c r="AH54" s="20">
        <f t="shared" si="23"/>
        <v>18.93158388003749</v>
      </c>
      <c r="AI54" s="20">
        <f t="shared" si="24"/>
        <v>14.342409240924093</v>
      </c>
      <c r="AJ54" s="20">
        <f t="shared" si="25"/>
        <v>7.1712046204620465</v>
      </c>
      <c r="AK54" s="18">
        <v>2651</v>
      </c>
      <c r="AL54" s="20">
        <f t="shared" si="8"/>
        <v>41.408934707903782</v>
      </c>
      <c r="AM54" s="18">
        <v>1443</v>
      </c>
      <c r="AN54" s="20">
        <f t="shared" si="9"/>
        <v>22.5398313027179</v>
      </c>
      <c r="AO54" s="18">
        <v>10978</v>
      </c>
      <c r="AP54" s="18">
        <v>51255</v>
      </c>
      <c r="AQ54" s="20">
        <f t="shared" si="10"/>
        <v>8.0060918462980322</v>
      </c>
      <c r="AR54" s="20">
        <f t="shared" si="11"/>
        <v>2.9485704423862393</v>
      </c>
      <c r="AS54" s="18">
        <v>3159</v>
      </c>
      <c r="AT54" s="18"/>
      <c r="AU54" s="18">
        <v>27</v>
      </c>
      <c r="AV54" s="18">
        <f t="shared" si="12"/>
        <v>3186</v>
      </c>
      <c r="AW54" s="18" t="s">
        <v>39</v>
      </c>
      <c r="AX54" s="18"/>
      <c r="AY54" s="21">
        <v>5190</v>
      </c>
      <c r="AZ54" s="18">
        <v>20880</v>
      </c>
      <c r="BA54" s="20">
        <f t="shared" si="13"/>
        <v>3.261480787253983</v>
      </c>
      <c r="BB54" s="18">
        <v>2.6</v>
      </c>
      <c r="BC54" s="20">
        <f t="shared" si="14"/>
        <v>0.81224617307091529</v>
      </c>
      <c r="BD54" s="18">
        <v>12</v>
      </c>
      <c r="BE54" s="7"/>
    </row>
    <row r="55" spans="1:59" x14ac:dyDescent="0.25">
      <c r="A55" s="6" t="s">
        <v>181</v>
      </c>
      <c r="B55" s="18">
        <v>1867</v>
      </c>
      <c r="C55" s="18" t="s">
        <v>51</v>
      </c>
      <c r="D55" s="18">
        <v>44610</v>
      </c>
      <c r="E55" s="18" t="s">
        <v>181</v>
      </c>
      <c r="F55" s="18">
        <v>44074</v>
      </c>
      <c r="G55" s="18">
        <v>244400404</v>
      </c>
      <c r="H55" s="18" t="s">
        <v>56</v>
      </c>
      <c r="I55" s="18">
        <v>8</v>
      </c>
      <c r="J55" s="18">
        <v>1</v>
      </c>
      <c r="K55" s="18">
        <v>1</v>
      </c>
      <c r="L55" s="18" t="s">
        <v>574</v>
      </c>
      <c r="M55" s="18">
        <v>4085</v>
      </c>
      <c r="N55" s="18">
        <v>16</v>
      </c>
      <c r="O55" s="18">
        <v>27</v>
      </c>
      <c r="P55" s="18">
        <v>1</v>
      </c>
      <c r="Q55" s="18" t="s">
        <v>40</v>
      </c>
      <c r="R55" s="18" t="s">
        <v>522</v>
      </c>
      <c r="S55" s="18">
        <v>250</v>
      </c>
      <c r="T55" s="19">
        <f t="shared" si="21"/>
        <v>6.1199510403916767E-2</v>
      </c>
      <c r="U55" s="18">
        <v>11915</v>
      </c>
      <c r="V55" s="18">
        <v>1132</v>
      </c>
      <c r="W55" s="18"/>
      <c r="X55" s="18"/>
      <c r="Y55" s="18"/>
      <c r="Z55" s="18"/>
      <c r="AA55" s="18"/>
      <c r="AB55" s="18"/>
      <c r="AC55" s="18">
        <v>28</v>
      </c>
      <c r="AD55" s="18">
        <f t="shared" si="2"/>
        <v>11915</v>
      </c>
      <c r="AE55" s="20">
        <f t="shared" si="22"/>
        <v>2.9167686658506731</v>
      </c>
      <c r="AF55" s="20">
        <f t="shared" si="20"/>
        <v>47.66</v>
      </c>
      <c r="AG55" s="18">
        <f t="shared" si="19"/>
        <v>1132</v>
      </c>
      <c r="AH55" s="20">
        <f t="shared" si="23"/>
        <v>27.711138310893514</v>
      </c>
      <c r="AI55" s="20">
        <f t="shared" si="24"/>
        <v>10.525618374558304</v>
      </c>
      <c r="AJ55" s="20">
        <f t="shared" si="25"/>
        <v>5.262809187279152</v>
      </c>
      <c r="AK55" s="18">
        <v>848</v>
      </c>
      <c r="AL55" s="20">
        <f t="shared" si="8"/>
        <v>20.758873929008569</v>
      </c>
      <c r="AM55" s="18">
        <v>654</v>
      </c>
      <c r="AN55" s="20">
        <f t="shared" si="9"/>
        <v>16.009791921664625</v>
      </c>
      <c r="AO55" s="18">
        <v>4659</v>
      </c>
      <c r="AP55" s="18">
        <v>27036</v>
      </c>
      <c r="AQ55" s="20">
        <f t="shared" si="10"/>
        <v>6.6183598531211754</v>
      </c>
      <c r="AR55" s="20">
        <f t="shared" si="11"/>
        <v>2.269072597566093</v>
      </c>
      <c r="AS55" s="18">
        <v>1329</v>
      </c>
      <c r="AT55" s="18"/>
      <c r="AU55" s="18"/>
      <c r="AV55" s="18">
        <f t="shared" si="12"/>
        <v>1329</v>
      </c>
      <c r="AW55" s="18" t="s">
        <v>39</v>
      </c>
      <c r="AX55" s="18"/>
      <c r="AY55" s="21">
        <v>3000</v>
      </c>
      <c r="AZ55" s="18">
        <v>9950</v>
      </c>
      <c r="BA55" s="20">
        <f t="shared" si="13"/>
        <v>2.4357405140758872</v>
      </c>
      <c r="BB55" s="18">
        <v>2</v>
      </c>
      <c r="BC55" s="20">
        <f t="shared" si="14"/>
        <v>0.97919216646266827</v>
      </c>
      <c r="BD55" s="18"/>
      <c r="BE55" s="7"/>
    </row>
    <row r="56" spans="1:59" x14ac:dyDescent="0.25">
      <c r="A56" s="6" t="s">
        <v>575</v>
      </c>
      <c r="B56" s="18">
        <v>13315</v>
      </c>
      <c r="C56" s="18" t="s">
        <v>576</v>
      </c>
      <c r="D56" s="18">
        <v>44520</v>
      </c>
      <c r="E56" s="18" t="s">
        <v>575</v>
      </c>
      <c r="F56" s="18">
        <v>44075</v>
      </c>
      <c r="G56" s="18">
        <v>200072726</v>
      </c>
      <c r="H56" s="18" t="s">
        <v>100</v>
      </c>
      <c r="I56" s="18">
        <v>159</v>
      </c>
      <c r="J56" s="18">
        <v>1</v>
      </c>
      <c r="K56" s="18">
        <v>1</v>
      </c>
      <c r="L56" s="18" t="s">
        <v>577</v>
      </c>
      <c r="M56" s="18">
        <v>1846</v>
      </c>
      <c r="N56" s="18">
        <v>7.5</v>
      </c>
      <c r="O56" s="18">
        <v>10</v>
      </c>
      <c r="P56" s="18">
        <v>1</v>
      </c>
      <c r="Q56" s="18" t="s">
        <v>40</v>
      </c>
      <c r="R56" s="18" t="s">
        <v>345</v>
      </c>
      <c r="S56" s="18">
        <v>179</v>
      </c>
      <c r="T56" s="19">
        <f t="shared" si="21"/>
        <v>9.6966413867822315E-2</v>
      </c>
      <c r="U56" s="18">
        <v>4417</v>
      </c>
      <c r="V56" s="18">
        <v>153</v>
      </c>
      <c r="W56" s="18">
        <v>12</v>
      </c>
      <c r="X56" s="18">
        <v>7</v>
      </c>
      <c r="Y56" s="18">
        <v>260</v>
      </c>
      <c r="Z56" s="18">
        <v>8</v>
      </c>
      <c r="AA56" s="18"/>
      <c r="AB56" s="18"/>
      <c r="AC56" s="18">
        <v>7</v>
      </c>
      <c r="AD56" s="18">
        <f t="shared" si="2"/>
        <v>4689</v>
      </c>
      <c r="AE56" s="20">
        <f t="shared" si="22"/>
        <v>2.5400866738894909</v>
      </c>
      <c r="AF56" s="20">
        <f t="shared" si="20"/>
        <v>26.195530726256983</v>
      </c>
      <c r="AG56" s="18">
        <f t="shared" si="19"/>
        <v>168</v>
      </c>
      <c r="AH56" s="20">
        <f t="shared" si="23"/>
        <v>9.1007583965330436</v>
      </c>
      <c r="AI56" s="20">
        <f t="shared" si="24"/>
        <v>27.910714285714285</v>
      </c>
      <c r="AJ56" s="20">
        <f t="shared" si="25"/>
        <v>13.955357142857142</v>
      </c>
      <c r="AK56" s="18"/>
      <c r="AL56" s="20">
        <f t="shared" si="8"/>
        <v>0</v>
      </c>
      <c r="AM56" s="18">
        <v>108</v>
      </c>
      <c r="AN56" s="20">
        <f t="shared" si="9"/>
        <v>5.8504875406283858</v>
      </c>
      <c r="AO56" s="18">
        <v>928</v>
      </c>
      <c r="AP56" s="18">
        <v>4037</v>
      </c>
      <c r="AQ56" s="20">
        <f t="shared" si="10"/>
        <v>2.1868905742145177</v>
      </c>
      <c r="AR56" s="20">
        <f t="shared" si="11"/>
        <v>0.86095116229473234</v>
      </c>
      <c r="AS56" s="18">
        <v>743</v>
      </c>
      <c r="AT56" s="18">
        <v>2</v>
      </c>
      <c r="AU56" s="18">
        <v>53</v>
      </c>
      <c r="AV56" s="18">
        <f t="shared" si="12"/>
        <v>798</v>
      </c>
      <c r="AW56" s="18" t="s">
        <v>39</v>
      </c>
      <c r="AX56" s="18"/>
      <c r="AY56" s="21">
        <v>924</v>
      </c>
      <c r="AZ56" s="18">
        <v>1903</v>
      </c>
      <c r="BA56" s="20">
        <f t="shared" si="13"/>
        <v>1.0308775731310942</v>
      </c>
      <c r="BB56" s="18">
        <v>0.28000000000000003</v>
      </c>
      <c r="BC56" s="20">
        <f t="shared" si="14"/>
        <v>0.30335861321776814</v>
      </c>
      <c r="BD56" s="18">
        <v>8</v>
      </c>
      <c r="BE56" s="7" t="s">
        <v>40</v>
      </c>
      <c r="BF56" s="2"/>
    </row>
    <row r="57" spans="1:59" x14ac:dyDescent="0.25">
      <c r="A57" s="6" t="s">
        <v>578</v>
      </c>
      <c r="B57" s="18">
        <v>13198</v>
      </c>
      <c r="C57" s="18" t="s">
        <v>579</v>
      </c>
      <c r="D57" s="18">
        <v>44170</v>
      </c>
      <c r="E57" s="18" t="s">
        <v>578</v>
      </c>
      <c r="F57" s="18">
        <v>44076</v>
      </c>
      <c r="G57" s="18">
        <v>200072726</v>
      </c>
      <c r="H57" s="18" t="s">
        <v>100</v>
      </c>
      <c r="I57" s="18">
        <v>175</v>
      </c>
      <c r="J57" s="18">
        <v>1</v>
      </c>
      <c r="K57" s="18">
        <v>1</v>
      </c>
      <c r="L57" s="18" t="s">
        <v>580</v>
      </c>
      <c r="M57" s="18">
        <v>1412</v>
      </c>
      <c r="N57" s="18">
        <v>6</v>
      </c>
      <c r="O57" s="18">
        <v>9</v>
      </c>
      <c r="P57" s="18">
        <v>1</v>
      </c>
      <c r="Q57" s="18" t="s">
        <v>40</v>
      </c>
      <c r="R57" s="18" t="s">
        <v>345</v>
      </c>
      <c r="S57" s="18">
        <v>130</v>
      </c>
      <c r="T57" s="19">
        <f t="shared" si="21"/>
        <v>9.2067988668555242E-2</v>
      </c>
      <c r="U57" s="18">
        <v>2781</v>
      </c>
      <c r="V57" s="18">
        <v>100</v>
      </c>
      <c r="W57" s="18">
        <v>203</v>
      </c>
      <c r="X57" s="18">
        <v>0</v>
      </c>
      <c r="Y57" s="18">
        <v>156</v>
      </c>
      <c r="Z57" s="18">
        <v>9</v>
      </c>
      <c r="AA57" s="18">
        <v>0</v>
      </c>
      <c r="AB57" s="18">
        <v>0</v>
      </c>
      <c r="AC57" s="18">
        <v>8</v>
      </c>
      <c r="AD57" s="18">
        <f t="shared" si="2"/>
        <v>3140</v>
      </c>
      <c r="AE57" s="20">
        <f t="shared" si="22"/>
        <v>2.2237960339943341</v>
      </c>
      <c r="AF57" s="20">
        <f t="shared" si="20"/>
        <v>24.153846153846153</v>
      </c>
      <c r="AG57" s="18">
        <f t="shared" si="19"/>
        <v>109</v>
      </c>
      <c r="AH57" s="20">
        <f t="shared" si="23"/>
        <v>7.7195467422096318</v>
      </c>
      <c r="AI57" s="20">
        <f t="shared" si="24"/>
        <v>28.807339449541285</v>
      </c>
      <c r="AJ57" s="20">
        <f t="shared" si="25"/>
        <v>14.403669724770642</v>
      </c>
      <c r="AK57" s="18"/>
      <c r="AL57" s="20">
        <f t="shared" si="8"/>
        <v>0</v>
      </c>
      <c r="AM57" s="18">
        <v>114</v>
      </c>
      <c r="AN57" s="20">
        <f t="shared" si="9"/>
        <v>8.0736543909348448</v>
      </c>
      <c r="AO57" s="18">
        <v>876</v>
      </c>
      <c r="AP57" s="18">
        <v>2044</v>
      </c>
      <c r="AQ57" s="20">
        <f t="shared" si="10"/>
        <v>1.4475920679886685</v>
      </c>
      <c r="AR57" s="20">
        <f t="shared" si="11"/>
        <v>0.65095541401273882</v>
      </c>
      <c r="AS57" s="18">
        <v>283</v>
      </c>
      <c r="AT57" s="18">
        <v>1</v>
      </c>
      <c r="AU57" s="18">
        <v>23</v>
      </c>
      <c r="AV57" s="18">
        <f t="shared" si="12"/>
        <v>307</v>
      </c>
      <c r="AW57" s="18" t="s">
        <v>39</v>
      </c>
      <c r="AX57" s="18"/>
      <c r="AY57" s="21">
        <v>468</v>
      </c>
      <c r="AZ57" s="18">
        <v>1235</v>
      </c>
      <c r="BA57" s="20">
        <f t="shared" si="13"/>
        <v>0.87464589235127477</v>
      </c>
      <c r="BB57" s="18">
        <v>0.18</v>
      </c>
      <c r="BC57" s="20">
        <f t="shared" si="14"/>
        <v>0.25495750708215298</v>
      </c>
      <c r="BD57" s="18">
        <v>6</v>
      </c>
      <c r="BE57" s="7" t="s">
        <v>40</v>
      </c>
      <c r="BF57" s="2"/>
    </row>
    <row r="58" spans="1:59" x14ac:dyDescent="0.25">
      <c r="A58" s="6" t="s">
        <v>182</v>
      </c>
      <c r="B58" s="18">
        <v>13552</v>
      </c>
      <c r="C58" s="18" t="s">
        <v>183</v>
      </c>
      <c r="D58" s="18">
        <v>44440</v>
      </c>
      <c r="E58" s="18" t="s">
        <v>182</v>
      </c>
      <c r="F58" s="18">
        <v>44077</v>
      </c>
      <c r="G58" s="18">
        <v>244400552</v>
      </c>
      <c r="H58" s="18" t="s">
        <v>45</v>
      </c>
      <c r="I58" s="18">
        <v>202</v>
      </c>
      <c r="J58" s="18">
        <v>1</v>
      </c>
      <c r="K58" s="18">
        <v>1</v>
      </c>
      <c r="L58" s="18" t="s">
        <v>523</v>
      </c>
      <c r="M58" s="18">
        <v>2594</v>
      </c>
      <c r="N58" s="18">
        <v>8</v>
      </c>
      <c r="O58" s="18"/>
      <c r="P58" s="18">
        <v>0</v>
      </c>
      <c r="Q58" s="18" t="s">
        <v>40</v>
      </c>
      <c r="R58" s="18" t="s">
        <v>116</v>
      </c>
      <c r="S58" s="18">
        <v>134</v>
      </c>
      <c r="T58" s="19">
        <f t="shared" si="21"/>
        <v>5.1657671549730146E-2</v>
      </c>
      <c r="U58" s="18">
        <v>6736</v>
      </c>
      <c r="V58" s="18"/>
      <c r="W58" s="18">
        <v>366</v>
      </c>
      <c r="X58" s="18"/>
      <c r="Y58" s="18">
        <v>229</v>
      </c>
      <c r="Z58" s="18"/>
      <c r="AA58" s="18">
        <v>0</v>
      </c>
      <c r="AB58" s="18">
        <v>0</v>
      </c>
      <c r="AC58" s="18"/>
      <c r="AD58" s="18">
        <f t="shared" si="2"/>
        <v>7331</v>
      </c>
      <c r="AE58" s="20">
        <f t="shared" si="22"/>
        <v>2.8261372397841171</v>
      </c>
      <c r="AF58" s="20">
        <f t="shared" si="20"/>
        <v>54.708955223880594</v>
      </c>
      <c r="AG58" s="1">
        <v>330</v>
      </c>
      <c r="AH58" s="20">
        <f t="shared" si="23"/>
        <v>12.721665381649961</v>
      </c>
      <c r="AI58" s="20">
        <f t="shared" si="24"/>
        <v>22.215151515151515</v>
      </c>
      <c r="AJ58" s="20">
        <f t="shared" si="25"/>
        <v>11.107575757575757</v>
      </c>
      <c r="AK58" s="18"/>
      <c r="AL58" s="20">
        <f t="shared" si="8"/>
        <v>0</v>
      </c>
      <c r="AM58" s="18">
        <v>469</v>
      </c>
      <c r="AN58" s="20">
        <f t="shared" si="9"/>
        <v>18.080185042405553</v>
      </c>
      <c r="AO58" s="18"/>
      <c r="AP58" s="18">
        <v>13764</v>
      </c>
      <c r="AQ58" s="20">
        <f t="shared" si="10"/>
        <v>5.3060909791827298</v>
      </c>
      <c r="AR58" s="20">
        <f t="shared" si="11"/>
        <v>1.8775064793343337</v>
      </c>
      <c r="AS58" s="18"/>
      <c r="AT58" s="18"/>
      <c r="AU58" s="18"/>
      <c r="AV58" s="18">
        <f t="shared" si="12"/>
        <v>0</v>
      </c>
      <c r="AW58" s="18" t="s">
        <v>40</v>
      </c>
      <c r="AX58" s="18" t="s">
        <v>524</v>
      </c>
      <c r="AY58" s="27">
        <v>1307</v>
      </c>
      <c r="AZ58" s="1">
        <v>6104</v>
      </c>
      <c r="BA58" s="20">
        <f t="shared" si="13"/>
        <v>2.3531225905936779</v>
      </c>
      <c r="BB58" s="18">
        <v>1.1000000000000001</v>
      </c>
      <c r="BC58" s="20">
        <f t="shared" si="14"/>
        <v>0.84811102544333072</v>
      </c>
      <c r="BD58" s="18"/>
      <c r="BE58" s="7" t="s">
        <v>39</v>
      </c>
      <c r="BF58" s="2"/>
      <c r="BG58" s="2"/>
    </row>
    <row r="59" spans="1:59" x14ac:dyDescent="0.25">
      <c r="A59" s="6" t="s">
        <v>581</v>
      </c>
      <c r="B59" s="18">
        <v>13318</v>
      </c>
      <c r="C59" s="18" t="s">
        <v>582</v>
      </c>
      <c r="D59" s="18">
        <v>44670</v>
      </c>
      <c r="E59" s="18" t="s">
        <v>581</v>
      </c>
      <c r="F59" s="18">
        <v>44078</v>
      </c>
      <c r="G59" s="18">
        <v>200072726</v>
      </c>
      <c r="H59" s="18" t="s">
        <v>100</v>
      </c>
      <c r="I59" s="18">
        <v>161</v>
      </c>
      <c r="J59" s="18">
        <v>1</v>
      </c>
      <c r="K59" s="18">
        <v>1</v>
      </c>
      <c r="L59" s="18" t="s">
        <v>583</v>
      </c>
      <c r="M59" s="18">
        <v>335</v>
      </c>
      <c r="N59" s="18">
        <v>4</v>
      </c>
      <c r="O59" s="18">
        <v>5</v>
      </c>
      <c r="P59" s="18">
        <v>1</v>
      </c>
      <c r="Q59" s="18" t="s">
        <v>40</v>
      </c>
      <c r="R59" s="18" t="s">
        <v>345</v>
      </c>
      <c r="S59" s="18">
        <v>107</v>
      </c>
      <c r="T59" s="19">
        <f t="shared" si="21"/>
        <v>0.31940298507462689</v>
      </c>
      <c r="U59" s="18">
        <v>1148</v>
      </c>
      <c r="V59" s="18">
        <v>113</v>
      </c>
      <c r="W59" s="18">
        <v>0</v>
      </c>
      <c r="X59" s="18">
        <v>0</v>
      </c>
      <c r="Y59" s="18">
        <v>0</v>
      </c>
      <c r="Z59" s="18">
        <v>0</v>
      </c>
      <c r="AA59" s="18">
        <v>0</v>
      </c>
      <c r="AB59" s="18">
        <v>0</v>
      </c>
      <c r="AC59" s="18">
        <v>0</v>
      </c>
      <c r="AD59" s="18">
        <f t="shared" si="2"/>
        <v>1148</v>
      </c>
      <c r="AE59" s="20">
        <f t="shared" si="22"/>
        <v>3.4268656716417909</v>
      </c>
      <c r="AF59" s="20">
        <f t="shared" si="20"/>
        <v>10.728971962616823</v>
      </c>
      <c r="AG59" s="18">
        <f t="shared" ref="AG59:AG79" si="26">V59+X59+Z59+AB59</f>
        <v>113</v>
      </c>
      <c r="AH59" s="20">
        <f t="shared" si="23"/>
        <v>33.731343283582092</v>
      </c>
      <c r="AI59" s="20">
        <f t="shared" si="24"/>
        <v>10.159292035398231</v>
      </c>
      <c r="AJ59" s="20">
        <f t="shared" si="25"/>
        <v>5.0796460176991154</v>
      </c>
      <c r="AK59" s="18"/>
      <c r="AL59" s="20">
        <f t="shared" si="8"/>
        <v>0</v>
      </c>
      <c r="AM59" s="18">
        <v>15</v>
      </c>
      <c r="AN59" s="20">
        <f t="shared" si="9"/>
        <v>4.4776119402985071</v>
      </c>
      <c r="AO59" s="18">
        <v>83</v>
      </c>
      <c r="AP59" s="18">
        <v>183</v>
      </c>
      <c r="AQ59" s="20">
        <f t="shared" si="10"/>
        <v>0.54626865671641789</v>
      </c>
      <c r="AR59" s="20">
        <f t="shared" si="11"/>
        <v>0.15940766550522648</v>
      </c>
      <c r="AS59" s="18">
        <v>38</v>
      </c>
      <c r="AT59" s="18">
        <v>0</v>
      </c>
      <c r="AU59" s="18">
        <v>0</v>
      </c>
      <c r="AV59" s="18">
        <f t="shared" si="12"/>
        <v>38</v>
      </c>
      <c r="AW59" s="18" t="s">
        <v>39</v>
      </c>
      <c r="AX59" s="18"/>
      <c r="AY59" s="21">
        <v>42</v>
      </c>
      <c r="AZ59" s="18">
        <v>1280</v>
      </c>
      <c r="BA59" s="20">
        <f t="shared" si="13"/>
        <v>3.8208955223880596</v>
      </c>
      <c r="BB59" s="18">
        <v>0.06</v>
      </c>
      <c r="BC59" s="20">
        <f t="shared" si="14"/>
        <v>0.35820895522388058</v>
      </c>
      <c r="BD59" s="18">
        <v>4</v>
      </c>
      <c r="BE59" s="7" t="s">
        <v>40</v>
      </c>
      <c r="BF59" s="2"/>
    </row>
    <row r="60" spans="1:59" hidden="1" x14ac:dyDescent="0.25">
      <c r="A60" s="6" t="s">
        <v>184</v>
      </c>
      <c r="B60" s="18">
        <v>1849</v>
      </c>
      <c r="C60" s="18" t="s">
        <v>185</v>
      </c>
      <c r="D60" s="18">
        <v>44500</v>
      </c>
      <c r="E60" s="18" t="s">
        <v>184</v>
      </c>
      <c r="F60" s="18">
        <v>44055</v>
      </c>
      <c r="G60" s="18">
        <v>244400610</v>
      </c>
      <c r="H60" s="18" t="s">
        <v>48</v>
      </c>
      <c r="I60" s="18">
        <v>71</v>
      </c>
      <c r="J60" s="18">
        <v>1</v>
      </c>
      <c r="K60" s="18">
        <v>0</v>
      </c>
      <c r="L60" s="18" t="s">
        <v>186</v>
      </c>
      <c r="M60" s="18">
        <v>16797</v>
      </c>
      <c r="N60" s="18">
        <v>20</v>
      </c>
      <c r="O60" s="18">
        <v>30</v>
      </c>
      <c r="P60" s="18">
        <v>3</v>
      </c>
      <c r="Q60" s="18" t="s">
        <v>40</v>
      </c>
      <c r="R60" s="18" t="s">
        <v>584</v>
      </c>
      <c r="S60" s="18">
        <v>662</v>
      </c>
      <c r="T60" s="19">
        <f t="shared" si="21"/>
        <v>3.9411799726141575E-2</v>
      </c>
      <c r="U60" s="18">
        <v>44939</v>
      </c>
      <c r="V60" s="18">
        <v>2511</v>
      </c>
      <c r="W60" s="18">
        <v>105</v>
      </c>
      <c r="X60" s="18">
        <v>12</v>
      </c>
      <c r="Y60" s="18">
        <v>0</v>
      </c>
      <c r="Z60" s="18">
        <v>0</v>
      </c>
      <c r="AA60" s="18">
        <v>0</v>
      </c>
      <c r="AB60" s="18">
        <v>0</v>
      </c>
      <c r="AC60" s="18">
        <v>48</v>
      </c>
      <c r="AD60" s="18">
        <f t="shared" si="2"/>
        <v>45044</v>
      </c>
      <c r="AE60" s="20">
        <f t="shared" si="22"/>
        <v>2.6816693457164971</v>
      </c>
      <c r="AF60" s="20">
        <f t="shared" si="20"/>
        <v>68.042296072507554</v>
      </c>
      <c r="AG60" s="18">
        <f t="shared" si="26"/>
        <v>2523</v>
      </c>
      <c r="AH60" s="20">
        <f t="shared" si="23"/>
        <v>15.020539382032506</v>
      </c>
      <c r="AI60" s="20">
        <f t="shared" si="24"/>
        <v>17.853349187475228</v>
      </c>
      <c r="AJ60" s="20">
        <f t="shared" si="25"/>
        <v>8.926674593737614</v>
      </c>
      <c r="AK60" s="18">
        <v>1783</v>
      </c>
      <c r="AL60" s="20">
        <f t="shared" si="8"/>
        <v>10.614990772161695</v>
      </c>
      <c r="AM60" s="18">
        <v>1729</v>
      </c>
      <c r="AN60" s="20">
        <f t="shared" si="9"/>
        <v>10.293504792522475</v>
      </c>
      <c r="AO60" s="18"/>
      <c r="AP60" s="18">
        <v>67466</v>
      </c>
      <c r="AQ60" s="20">
        <f t="shared" si="10"/>
        <v>4.0165505745073524</v>
      </c>
      <c r="AR60" s="20">
        <f t="shared" si="11"/>
        <v>1.4977799484948051</v>
      </c>
      <c r="AS60" s="18">
        <v>0</v>
      </c>
      <c r="AT60" s="18"/>
      <c r="AU60" s="18">
        <v>0</v>
      </c>
      <c r="AV60" s="18">
        <f t="shared" si="12"/>
        <v>0</v>
      </c>
      <c r="AW60" s="18" t="s">
        <v>39</v>
      </c>
      <c r="AX60" s="18"/>
      <c r="AY60" s="18">
        <v>11336</v>
      </c>
      <c r="AZ60" s="1">
        <v>35454</v>
      </c>
      <c r="BA60" s="20">
        <f t="shared" si="13"/>
        <v>2.1107340596535096</v>
      </c>
      <c r="BB60" s="18">
        <v>6.9</v>
      </c>
      <c r="BC60" s="20">
        <f t="shared" si="14"/>
        <v>0.82157528130023216</v>
      </c>
      <c r="BD60" s="18">
        <v>0</v>
      </c>
      <c r="BE60" s="7"/>
    </row>
    <row r="61" spans="1:59" x14ac:dyDescent="0.25">
      <c r="A61" s="6" t="s">
        <v>187</v>
      </c>
      <c r="B61" s="18">
        <v>13553</v>
      </c>
      <c r="C61" s="18" t="s">
        <v>188</v>
      </c>
      <c r="D61" s="18">
        <v>44760</v>
      </c>
      <c r="E61" s="18" t="s">
        <v>187</v>
      </c>
      <c r="F61" s="18">
        <v>44012</v>
      </c>
      <c r="G61" s="18">
        <v>200067346</v>
      </c>
      <c r="H61" s="18" t="s">
        <v>105</v>
      </c>
      <c r="I61" s="18">
        <v>211</v>
      </c>
      <c r="J61" s="18">
        <v>1</v>
      </c>
      <c r="K61" s="18">
        <v>1</v>
      </c>
      <c r="L61" s="18" t="s">
        <v>585</v>
      </c>
      <c r="M61" s="18">
        <v>3093</v>
      </c>
      <c r="N61" s="18">
        <v>12</v>
      </c>
      <c r="O61" s="18">
        <v>12</v>
      </c>
      <c r="P61" s="18">
        <v>1</v>
      </c>
      <c r="Q61" s="18" t="s">
        <v>40</v>
      </c>
      <c r="R61" s="18" t="s">
        <v>586</v>
      </c>
      <c r="S61" s="18">
        <v>56</v>
      </c>
      <c r="T61" s="19">
        <f t="shared" si="21"/>
        <v>1.8105399288716458E-2</v>
      </c>
      <c r="U61" s="18"/>
      <c r="V61" s="18">
        <v>266</v>
      </c>
      <c r="W61" s="18">
        <v>40</v>
      </c>
      <c r="X61" s="18">
        <v>0</v>
      </c>
      <c r="Y61" s="18">
        <v>0</v>
      </c>
      <c r="Z61" s="18">
        <v>0</v>
      </c>
      <c r="AA61" s="18">
        <v>0</v>
      </c>
      <c r="AB61" s="18">
        <v>0</v>
      </c>
      <c r="AC61" s="18">
        <v>0</v>
      </c>
      <c r="AD61" s="18">
        <f t="shared" si="2"/>
        <v>40</v>
      </c>
      <c r="AE61" s="20">
        <f t="shared" si="22"/>
        <v>1.2932428063368898E-2</v>
      </c>
      <c r="AF61" s="20">
        <f t="shared" si="20"/>
        <v>0.7142857142857143</v>
      </c>
      <c r="AG61" s="18">
        <f t="shared" si="26"/>
        <v>266</v>
      </c>
      <c r="AH61" s="20">
        <f t="shared" si="23"/>
        <v>8.6000646621403174</v>
      </c>
      <c r="AI61" s="20">
        <f t="shared" si="24"/>
        <v>0.15037593984962405</v>
      </c>
      <c r="AJ61" s="20">
        <f t="shared" si="25"/>
        <v>7.5187969924812026E-2</v>
      </c>
      <c r="AK61" s="18"/>
      <c r="AL61" s="20">
        <f t="shared" si="8"/>
        <v>0</v>
      </c>
      <c r="AM61" s="18">
        <v>378</v>
      </c>
      <c r="AN61" s="20">
        <f t="shared" si="9"/>
        <v>12.221144519883609</v>
      </c>
      <c r="AO61" s="18">
        <v>3620</v>
      </c>
      <c r="AP61" s="18">
        <v>5994</v>
      </c>
      <c r="AQ61" s="20">
        <f t="shared" si="10"/>
        <v>1.9379243452958292</v>
      </c>
      <c r="AR61" s="20">
        <f t="shared" si="11"/>
        <v>149.85</v>
      </c>
      <c r="AS61" s="18"/>
      <c r="AT61" s="18"/>
      <c r="AU61" s="18"/>
      <c r="AV61" s="18">
        <f t="shared" si="12"/>
        <v>0</v>
      </c>
      <c r="AW61" s="18" t="s">
        <v>40</v>
      </c>
      <c r="AX61" s="18"/>
      <c r="AY61" s="21">
        <v>160</v>
      </c>
      <c r="AZ61" s="1">
        <v>1700</v>
      </c>
      <c r="BA61" s="20">
        <f t="shared" si="13"/>
        <v>0.5496281926931782</v>
      </c>
      <c r="BB61" s="18">
        <v>0</v>
      </c>
      <c r="BC61" s="20">
        <f t="shared" si="14"/>
        <v>0</v>
      </c>
      <c r="BD61" s="18">
        <v>16</v>
      </c>
      <c r="BE61" s="7" t="s">
        <v>39</v>
      </c>
    </row>
    <row r="62" spans="1:59" x14ac:dyDescent="0.25">
      <c r="A62" s="6" t="s">
        <v>189</v>
      </c>
      <c r="B62" s="18">
        <v>4734</v>
      </c>
      <c r="C62" s="18" t="s">
        <v>190</v>
      </c>
      <c r="D62" s="18">
        <v>44430</v>
      </c>
      <c r="E62" s="18" t="s">
        <v>189</v>
      </c>
      <c r="F62" s="18">
        <v>44016</v>
      </c>
      <c r="G62" s="18">
        <v>200067866</v>
      </c>
      <c r="H62" s="18" t="s">
        <v>135</v>
      </c>
      <c r="I62" s="18">
        <v>141</v>
      </c>
      <c r="J62" s="18">
        <v>1</v>
      </c>
      <c r="K62" s="18">
        <v>1</v>
      </c>
      <c r="L62" s="18" t="s">
        <v>587</v>
      </c>
      <c r="M62" s="18">
        <v>1072</v>
      </c>
      <c r="N62" s="18">
        <v>7</v>
      </c>
      <c r="O62" s="18">
        <v>10</v>
      </c>
      <c r="P62" s="18">
        <v>0</v>
      </c>
      <c r="Q62" s="18" t="s">
        <v>40</v>
      </c>
      <c r="R62" s="18" t="s">
        <v>137</v>
      </c>
      <c r="S62" s="18">
        <v>140</v>
      </c>
      <c r="T62" s="19">
        <f t="shared" si="21"/>
        <v>0.13059701492537312</v>
      </c>
      <c r="U62" s="18">
        <v>3214</v>
      </c>
      <c r="V62" s="18">
        <v>532</v>
      </c>
      <c r="W62" s="18">
        <v>0</v>
      </c>
      <c r="X62" s="18">
        <v>0</v>
      </c>
      <c r="Y62" s="18">
        <v>123</v>
      </c>
      <c r="Z62" s="18">
        <v>13</v>
      </c>
      <c r="AA62" s="18">
        <v>0</v>
      </c>
      <c r="AB62" s="18">
        <v>0</v>
      </c>
      <c r="AC62" s="18">
        <v>200</v>
      </c>
      <c r="AD62" s="18">
        <f t="shared" si="2"/>
        <v>3337</v>
      </c>
      <c r="AE62" s="20">
        <f t="shared" si="22"/>
        <v>3.1128731343283582</v>
      </c>
      <c r="AF62" s="20">
        <f t="shared" si="20"/>
        <v>23.835714285714285</v>
      </c>
      <c r="AG62" s="18">
        <f t="shared" si="26"/>
        <v>545</v>
      </c>
      <c r="AH62" s="20">
        <f t="shared" si="23"/>
        <v>50.839552238805972</v>
      </c>
      <c r="AI62" s="20">
        <f t="shared" si="24"/>
        <v>6.1229357798165136</v>
      </c>
      <c r="AJ62" s="20">
        <f t="shared" si="25"/>
        <v>3.0614678899082568</v>
      </c>
      <c r="AK62" s="18"/>
      <c r="AL62" s="20">
        <f t="shared" si="8"/>
        <v>0</v>
      </c>
      <c r="AM62" s="18">
        <v>108</v>
      </c>
      <c r="AN62" s="20">
        <f t="shared" si="9"/>
        <v>10.074626865671641</v>
      </c>
      <c r="AO62" s="18"/>
      <c r="AP62" s="18">
        <v>5053</v>
      </c>
      <c r="AQ62" s="20">
        <f t="shared" si="10"/>
        <v>4.7136194029850742</v>
      </c>
      <c r="AR62" s="20">
        <f t="shared" si="11"/>
        <v>1.514234342223554</v>
      </c>
      <c r="AS62" s="18">
        <v>796</v>
      </c>
      <c r="AT62" s="18">
        <v>0</v>
      </c>
      <c r="AU62" s="18">
        <v>1</v>
      </c>
      <c r="AV62" s="18">
        <f t="shared" si="12"/>
        <v>797</v>
      </c>
      <c r="AW62" s="18" t="s">
        <v>39</v>
      </c>
      <c r="AX62" s="18"/>
      <c r="AY62" s="21">
        <v>240</v>
      </c>
      <c r="AZ62" s="18">
        <v>3746</v>
      </c>
      <c r="BA62" s="20">
        <f t="shared" si="13"/>
        <v>3.4944029850746268</v>
      </c>
      <c r="BB62" s="18">
        <v>0.2</v>
      </c>
      <c r="BC62" s="20">
        <f t="shared" si="14"/>
        <v>0.37313432835820898</v>
      </c>
      <c r="BD62" s="18">
        <v>0</v>
      </c>
      <c r="BE62" s="7" t="s">
        <v>39</v>
      </c>
    </row>
    <row r="63" spans="1:59" x14ac:dyDescent="0.25">
      <c r="A63" s="6" t="s">
        <v>191</v>
      </c>
      <c r="B63" s="18">
        <v>4625</v>
      </c>
      <c r="C63" s="18" t="s">
        <v>55</v>
      </c>
      <c r="D63" s="18">
        <v>44410</v>
      </c>
      <c r="E63" s="18" t="s">
        <v>191</v>
      </c>
      <c r="F63" s="18">
        <v>44030</v>
      </c>
      <c r="G63" s="18">
        <v>244400644</v>
      </c>
      <c r="H63" s="18" t="s">
        <v>66</v>
      </c>
      <c r="I63" s="18">
        <v>13</v>
      </c>
      <c r="J63" s="18">
        <v>1</v>
      </c>
      <c r="K63" s="18">
        <v>1</v>
      </c>
      <c r="L63" s="18" t="s">
        <v>192</v>
      </c>
      <c r="M63" s="18">
        <v>4429</v>
      </c>
      <c r="N63" s="18">
        <v>16</v>
      </c>
      <c r="O63" s="18">
        <v>50</v>
      </c>
      <c r="P63" s="18">
        <v>3</v>
      </c>
      <c r="Q63" s="18" t="s">
        <v>40</v>
      </c>
      <c r="R63" s="18" t="s">
        <v>193</v>
      </c>
      <c r="S63" s="18">
        <v>482</v>
      </c>
      <c r="T63" s="19">
        <f t="shared" si="21"/>
        <v>0.10882817791826598</v>
      </c>
      <c r="U63" s="18">
        <v>14165</v>
      </c>
      <c r="V63" s="18">
        <v>689</v>
      </c>
      <c r="W63" s="18">
        <v>2004</v>
      </c>
      <c r="X63" s="18">
        <v>44</v>
      </c>
      <c r="Y63" s="18">
        <v>1376</v>
      </c>
      <c r="Z63" s="18">
        <v>40</v>
      </c>
      <c r="AA63" s="18">
        <v>0</v>
      </c>
      <c r="AB63" s="18">
        <v>0</v>
      </c>
      <c r="AC63" s="18">
        <v>44</v>
      </c>
      <c r="AD63" s="18">
        <f t="shared" si="2"/>
        <v>17545</v>
      </c>
      <c r="AE63" s="20">
        <f t="shared" si="22"/>
        <v>3.9613908331451797</v>
      </c>
      <c r="AF63" s="20">
        <f t="shared" si="20"/>
        <v>36.400414937759336</v>
      </c>
      <c r="AG63" s="18">
        <f t="shared" si="26"/>
        <v>773</v>
      </c>
      <c r="AH63" s="20">
        <f t="shared" si="23"/>
        <v>17.453149695190788</v>
      </c>
      <c r="AI63" s="20">
        <f t="shared" si="24"/>
        <v>22.697283311772317</v>
      </c>
      <c r="AJ63" s="20">
        <f t="shared" si="25"/>
        <v>11.348641655886158</v>
      </c>
      <c r="AK63" s="18">
        <v>1033</v>
      </c>
      <c r="AL63" s="20">
        <f t="shared" si="8"/>
        <v>23.323549333935425</v>
      </c>
      <c r="AM63" s="18">
        <v>808</v>
      </c>
      <c r="AN63" s="20">
        <f t="shared" si="9"/>
        <v>18.243395800406411</v>
      </c>
      <c r="AO63" s="18">
        <v>5285</v>
      </c>
      <c r="AP63" s="18">
        <v>20518</v>
      </c>
      <c r="AQ63" s="20">
        <f t="shared" si="10"/>
        <v>4.6326484533754799</v>
      </c>
      <c r="AR63" s="20">
        <f t="shared" si="11"/>
        <v>1.1694499857509262</v>
      </c>
      <c r="AS63" s="18">
        <v>1852</v>
      </c>
      <c r="AT63" s="18"/>
      <c r="AU63" s="18">
        <v>141</v>
      </c>
      <c r="AV63" s="18">
        <f t="shared" si="12"/>
        <v>1993</v>
      </c>
      <c r="AW63" s="18" t="s">
        <v>39</v>
      </c>
      <c r="AX63" s="18"/>
      <c r="AY63" s="21">
        <v>2520</v>
      </c>
      <c r="AZ63" s="18">
        <v>12299</v>
      </c>
      <c r="BA63" s="20">
        <f t="shared" si="13"/>
        <v>2.7769248137277036</v>
      </c>
      <c r="BB63" s="18">
        <v>2.7</v>
      </c>
      <c r="BC63" s="20">
        <f t="shared" si="14"/>
        <v>1.2192368480469633</v>
      </c>
      <c r="BD63" s="18">
        <v>0</v>
      </c>
      <c r="BE63" s="7"/>
    </row>
    <row r="64" spans="1:59" x14ac:dyDescent="0.25">
      <c r="A64" s="6" t="s">
        <v>588</v>
      </c>
      <c r="B64" s="18">
        <v>13306</v>
      </c>
      <c r="C64" s="18" t="s">
        <v>589</v>
      </c>
      <c r="D64" s="18">
        <v>44670</v>
      </c>
      <c r="E64" s="18" t="s">
        <v>588</v>
      </c>
      <c r="F64" s="18">
        <v>44031</v>
      </c>
      <c r="G64" s="18">
        <v>200072726</v>
      </c>
      <c r="H64" s="18" t="s">
        <v>100</v>
      </c>
      <c r="I64" s="18">
        <v>85</v>
      </c>
      <c r="J64" s="18">
        <v>1</v>
      </c>
      <c r="K64" s="18">
        <v>1</v>
      </c>
      <c r="L64" s="18" t="s">
        <v>535</v>
      </c>
      <c r="M64" s="18">
        <v>806</v>
      </c>
      <c r="N64" s="18">
        <v>4.5</v>
      </c>
      <c r="O64" s="18">
        <v>2</v>
      </c>
      <c r="P64" s="18">
        <v>1</v>
      </c>
      <c r="Q64" s="18" t="s">
        <v>40</v>
      </c>
      <c r="R64" s="18" t="s">
        <v>345</v>
      </c>
      <c r="S64" s="18">
        <v>70</v>
      </c>
      <c r="T64" s="19">
        <f t="shared" si="21"/>
        <v>8.6848635235732011E-2</v>
      </c>
      <c r="U64" s="18">
        <v>1465</v>
      </c>
      <c r="V64" s="18">
        <v>125</v>
      </c>
      <c r="W64" s="18">
        <v>5</v>
      </c>
      <c r="X64" s="18"/>
      <c r="Y64" s="18"/>
      <c r="Z64" s="18"/>
      <c r="AA64" s="18"/>
      <c r="AB64" s="18"/>
      <c r="AC64" s="18">
        <v>3</v>
      </c>
      <c r="AD64" s="18">
        <f t="shared" si="2"/>
        <v>1470</v>
      </c>
      <c r="AE64" s="20">
        <f t="shared" si="22"/>
        <v>1.8238213399503722</v>
      </c>
      <c r="AF64" s="20">
        <f t="shared" si="20"/>
        <v>21</v>
      </c>
      <c r="AG64" s="18">
        <f t="shared" si="26"/>
        <v>125</v>
      </c>
      <c r="AH64" s="20">
        <f t="shared" si="23"/>
        <v>15.508684863523573</v>
      </c>
      <c r="AI64" s="20">
        <f t="shared" si="24"/>
        <v>11.76</v>
      </c>
      <c r="AJ64" s="20">
        <f t="shared" si="25"/>
        <v>5.88</v>
      </c>
      <c r="AK64" s="18"/>
      <c r="AL64" s="20">
        <f t="shared" si="8"/>
        <v>0</v>
      </c>
      <c r="AM64" s="18">
        <v>89</v>
      </c>
      <c r="AN64" s="20">
        <f t="shared" si="9"/>
        <v>11.042183622828784</v>
      </c>
      <c r="AO64" s="18">
        <v>1200</v>
      </c>
      <c r="AP64" s="18">
        <v>671</v>
      </c>
      <c r="AQ64" s="20">
        <f t="shared" si="10"/>
        <v>0.83250620347394544</v>
      </c>
      <c r="AR64" s="20">
        <f t="shared" si="11"/>
        <v>0.4564625850340136</v>
      </c>
      <c r="AS64" s="18">
        <v>275</v>
      </c>
      <c r="AT64" s="18">
        <v>0</v>
      </c>
      <c r="AU64" s="18">
        <v>0</v>
      </c>
      <c r="AV64" s="18">
        <f t="shared" si="12"/>
        <v>275</v>
      </c>
      <c r="AW64" s="18" t="s">
        <v>39</v>
      </c>
      <c r="AX64" s="18"/>
      <c r="AY64" s="21">
        <v>154</v>
      </c>
      <c r="AZ64" s="18">
        <v>1416</v>
      </c>
      <c r="BA64" s="20">
        <f t="shared" si="13"/>
        <v>1.7568238213399503</v>
      </c>
      <c r="BB64" s="18">
        <v>0.06</v>
      </c>
      <c r="BC64" s="20">
        <f t="shared" si="14"/>
        <v>0.14888337468982629</v>
      </c>
      <c r="BD64" s="18">
        <v>9</v>
      </c>
      <c r="BE64" s="7" t="s">
        <v>40</v>
      </c>
      <c r="BF64" s="2"/>
    </row>
    <row r="65" spans="1:59" x14ac:dyDescent="0.25">
      <c r="A65" s="6" t="s">
        <v>194</v>
      </c>
      <c r="B65" s="18">
        <v>4735</v>
      </c>
      <c r="C65" s="18" t="s">
        <v>195</v>
      </c>
      <c r="D65" s="18">
        <v>44330</v>
      </c>
      <c r="E65" s="18" t="s">
        <v>194</v>
      </c>
      <c r="F65" s="18">
        <v>44032</v>
      </c>
      <c r="G65" s="18">
        <v>200067866</v>
      </c>
      <c r="H65" s="18" t="s">
        <v>135</v>
      </c>
      <c r="I65" s="18">
        <v>142</v>
      </c>
      <c r="J65" s="18">
        <v>1</v>
      </c>
      <c r="K65" s="18">
        <v>1</v>
      </c>
      <c r="L65" s="18" t="s">
        <v>587</v>
      </c>
      <c r="M65" s="18">
        <v>3406</v>
      </c>
      <c r="N65" s="18">
        <v>9</v>
      </c>
      <c r="O65" s="18">
        <v>10</v>
      </c>
      <c r="P65" s="18">
        <v>0</v>
      </c>
      <c r="Q65" s="18" t="s">
        <v>40</v>
      </c>
      <c r="R65" s="18" t="s">
        <v>137</v>
      </c>
      <c r="S65" s="18">
        <v>150</v>
      </c>
      <c r="T65" s="19">
        <f t="shared" si="21"/>
        <v>4.4039929536112743E-2</v>
      </c>
      <c r="U65" s="18">
        <v>4744</v>
      </c>
      <c r="V65" s="18">
        <v>460</v>
      </c>
      <c r="W65" s="18">
        <v>1</v>
      </c>
      <c r="X65" s="18">
        <v>1</v>
      </c>
      <c r="Y65" s="18">
        <v>209</v>
      </c>
      <c r="Z65" s="18">
        <v>22</v>
      </c>
      <c r="AA65" s="18">
        <v>0</v>
      </c>
      <c r="AB65" s="18">
        <v>0</v>
      </c>
      <c r="AC65" s="18">
        <v>401</v>
      </c>
      <c r="AD65" s="18">
        <f t="shared" si="2"/>
        <v>4954</v>
      </c>
      <c r="AE65" s="20">
        <f t="shared" si="22"/>
        <v>1.4544920728126836</v>
      </c>
      <c r="AF65" s="20">
        <f t="shared" si="20"/>
        <v>33.026666666666664</v>
      </c>
      <c r="AG65" s="18">
        <f t="shared" si="26"/>
        <v>483</v>
      </c>
      <c r="AH65" s="20">
        <f t="shared" si="23"/>
        <v>14.180857310628303</v>
      </c>
      <c r="AI65" s="20">
        <f t="shared" si="24"/>
        <v>10.25672877846791</v>
      </c>
      <c r="AJ65" s="20">
        <f t="shared" si="25"/>
        <v>5.1283643892339548</v>
      </c>
      <c r="AK65" s="18"/>
      <c r="AL65" s="20">
        <f t="shared" si="8"/>
        <v>0</v>
      </c>
      <c r="AM65" s="18">
        <v>308</v>
      </c>
      <c r="AN65" s="20">
        <f t="shared" si="9"/>
        <v>9.0428655314151491</v>
      </c>
      <c r="AO65" s="18"/>
      <c r="AP65" s="18">
        <v>13172</v>
      </c>
      <c r="AQ65" s="20">
        <f t="shared" si="10"/>
        <v>3.8672930123311802</v>
      </c>
      <c r="AR65" s="20">
        <f t="shared" si="11"/>
        <v>2.6588615260395638</v>
      </c>
      <c r="AS65" s="18">
        <v>67</v>
      </c>
      <c r="AT65" s="18">
        <v>39</v>
      </c>
      <c r="AU65" s="18">
        <v>0</v>
      </c>
      <c r="AV65" s="18">
        <f t="shared" si="12"/>
        <v>106</v>
      </c>
      <c r="AW65" s="18" t="s">
        <v>39</v>
      </c>
      <c r="AX65" s="18"/>
      <c r="AY65" s="21">
        <v>625</v>
      </c>
      <c r="AZ65" s="18">
        <v>8931</v>
      </c>
      <c r="BA65" s="20">
        <f t="shared" si="13"/>
        <v>2.6221374045801529</v>
      </c>
      <c r="BB65" s="18">
        <v>0.6</v>
      </c>
      <c r="BC65" s="20">
        <f t="shared" si="14"/>
        <v>0.35231943628890194</v>
      </c>
      <c r="BD65" s="18">
        <v>0</v>
      </c>
      <c r="BE65" s="7" t="s">
        <v>39</v>
      </c>
    </row>
    <row r="66" spans="1:59" x14ac:dyDescent="0.25">
      <c r="A66" s="6" t="s">
        <v>196</v>
      </c>
      <c r="B66" s="18">
        <v>10528</v>
      </c>
      <c r="C66" s="18" t="s">
        <v>197</v>
      </c>
      <c r="D66" s="18">
        <v>44260</v>
      </c>
      <c r="E66" s="18" t="s">
        <v>196</v>
      </c>
      <c r="F66" s="18">
        <v>44033</v>
      </c>
      <c r="G66" s="18">
        <v>200072734</v>
      </c>
      <c r="H66" s="18" t="s">
        <v>76</v>
      </c>
      <c r="I66" s="18">
        <v>40</v>
      </c>
      <c r="J66" s="18">
        <v>1</v>
      </c>
      <c r="K66" s="18">
        <v>1</v>
      </c>
      <c r="L66" s="18" t="s">
        <v>528</v>
      </c>
      <c r="M66" s="18">
        <v>3190</v>
      </c>
      <c r="N66" s="18">
        <v>11.5</v>
      </c>
      <c r="O66" s="18">
        <v>30</v>
      </c>
      <c r="P66" s="18">
        <v>1</v>
      </c>
      <c r="Q66" s="18" t="s">
        <v>40</v>
      </c>
      <c r="R66" s="18" t="s">
        <v>529</v>
      </c>
      <c r="S66" s="18">
        <v>166</v>
      </c>
      <c r="T66" s="19">
        <f t="shared" si="21"/>
        <v>5.2037617554858931E-2</v>
      </c>
      <c r="U66" s="18">
        <v>8316</v>
      </c>
      <c r="V66" s="18">
        <v>785</v>
      </c>
      <c r="W66" s="18">
        <v>53</v>
      </c>
      <c r="X66" s="18">
        <v>5</v>
      </c>
      <c r="Y66" s="18">
        <v>458</v>
      </c>
      <c r="Z66" s="18">
        <v>114</v>
      </c>
      <c r="AA66" s="18">
        <v>18</v>
      </c>
      <c r="AB66" s="18">
        <v>4</v>
      </c>
      <c r="AC66" s="18">
        <v>20</v>
      </c>
      <c r="AD66" s="18">
        <f t="shared" si="2"/>
        <v>8845</v>
      </c>
      <c r="AE66" s="20">
        <f t="shared" si="22"/>
        <v>2.7727272727272729</v>
      </c>
      <c r="AF66" s="20">
        <f t="shared" si="20"/>
        <v>53.283132530120483</v>
      </c>
      <c r="AG66" s="18">
        <f t="shared" si="26"/>
        <v>908</v>
      </c>
      <c r="AH66" s="20">
        <f t="shared" si="23"/>
        <v>28.463949843260188</v>
      </c>
      <c r="AI66" s="20">
        <f t="shared" si="24"/>
        <v>9.7411894273127757</v>
      </c>
      <c r="AJ66" s="20">
        <f t="shared" si="25"/>
        <v>4.8705947136563879</v>
      </c>
      <c r="AK66" s="18"/>
      <c r="AL66" s="20">
        <f t="shared" si="8"/>
        <v>0</v>
      </c>
      <c r="AM66" s="18">
        <v>469</v>
      </c>
      <c r="AN66" s="20">
        <f t="shared" si="9"/>
        <v>14.702194357366771</v>
      </c>
      <c r="AO66" s="18"/>
      <c r="AP66" s="18">
        <v>16976</v>
      </c>
      <c r="AQ66" s="20">
        <f t="shared" si="10"/>
        <v>5.3216300940438872</v>
      </c>
      <c r="AR66" s="20">
        <f t="shared" si="11"/>
        <v>1.9192764273600904</v>
      </c>
      <c r="AS66" s="18">
        <v>1644</v>
      </c>
      <c r="AT66" s="18">
        <v>0</v>
      </c>
      <c r="AU66" s="18">
        <v>224</v>
      </c>
      <c r="AV66" s="18">
        <f t="shared" si="12"/>
        <v>1868</v>
      </c>
      <c r="AW66" s="18" t="s">
        <v>39</v>
      </c>
      <c r="AX66" s="18"/>
      <c r="AY66" s="27">
        <v>3260</v>
      </c>
      <c r="AZ66" s="18">
        <v>10935</v>
      </c>
      <c r="BA66" s="20">
        <f t="shared" si="13"/>
        <v>3.4278996865203761</v>
      </c>
      <c r="BB66" s="1">
        <v>1</v>
      </c>
      <c r="BC66" s="20">
        <f t="shared" si="14"/>
        <v>0.62695924764890287</v>
      </c>
      <c r="BD66" s="18">
        <v>12</v>
      </c>
      <c r="BE66" s="7" t="s">
        <v>40</v>
      </c>
    </row>
    <row r="67" spans="1:59" hidden="1" x14ac:dyDescent="0.25">
      <c r="A67" s="6" t="s">
        <v>198</v>
      </c>
      <c r="B67" s="18">
        <v>1856</v>
      </c>
      <c r="C67" s="18" t="s">
        <v>199</v>
      </c>
      <c r="D67" s="18">
        <v>44240</v>
      </c>
      <c r="E67" s="18" t="s">
        <v>198</v>
      </c>
      <c r="F67" s="18">
        <v>44035</v>
      </c>
      <c r="G67" s="18">
        <v>244400404</v>
      </c>
      <c r="H67" s="18" t="s">
        <v>56</v>
      </c>
      <c r="I67" s="18">
        <v>123</v>
      </c>
      <c r="J67" s="18">
        <v>1</v>
      </c>
      <c r="K67" s="18">
        <v>0</v>
      </c>
      <c r="L67" s="18" t="s">
        <v>534</v>
      </c>
      <c r="M67" s="18">
        <v>19957</v>
      </c>
      <c r="N67" s="18">
        <v>19</v>
      </c>
      <c r="O67" s="18">
        <v>35</v>
      </c>
      <c r="P67" s="18">
        <v>2</v>
      </c>
      <c r="Q67" s="18" t="s">
        <v>40</v>
      </c>
      <c r="R67" s="18" t="s">
        <v>590</v>
      </c>
      <c r="S67" s="18">
        <v>470</v>
      </c>
      <c r="T67" s="19">
        <f t="shared" si="21"/>
        <v>2.355063386280503E-2</v>
      </c>
      <c r="U67" s="18">
        <v>50366</v>
      </c>
      <c r="V67" s="18">
        <v>2167</v>
      </c>
      <c r="W67" s="18">
        <v>204</v>
      </c>
      <c r="X67" s="18">
        <v>0</v>
      </c>
      <c r="Y67" s="18">
        <v>0</v>
      </c>
      <c r="Z67" s="18">
        <v>0</v>
      </c>
      <c r="AA67" s="18">
        <v>0</v>
      </c>
      <c r="AB67" s="18">
        <v>0</v>
      </c>
      <c r="AC67" s="18">
        <v>94</v>
      </c>
      <c r="AD67" s="18">
        <f t="shared" ref="AD67:AD130" si="27">U67+W67+Y67+AA67</f>
        <v>50570</v>
      </c>
      <c r="AE67" s="20">
        <f t="shared" si="22"/>
        <v>2.5339479881745754</v>
      </c>
      <c r="AF67" s="20">
        <f t="shared" ref="AF67:AF98" si="28">AD67/S67</f>
        <v>107.59574468085107</v>
      </c>
      <c r="AG67" s="18">
        <f t="shared" si="26"/>
        <v>2167</v>
      </c>
      <c r="AH67" s="20">
        <f t="shared" si="23"/>
        <v>10.858345442701809</v>
      </c>
      <c r="AI67" s="20">
        <f t="shared" si="24"/>
        <v>23.336409783110291</v>
      </c>
      <c r="AJ67" s="20">
        <f t="shared" si="25"/>
        <v>11.668204891555146</v>
      </c>
      <c r="AK67" s="18">
        <v>3929</v>
      </c>
      <c r="AL67" s="20">
        <f t="shared" ref="AL67:AL130" si="29">AK67*100/M67</f>
        <v>19.687327754672545</v>
      </c>
      <c r="AM67" s="18"/>
      <c r="AN67" s="20">
        <f t="shared" ref="AN67:AN130" si="30">AM67*100/M67</f>
        <v>0</v>
      </c>
      <c r="AO67" s="18"/>
      <c r="AP67" s="18">
        <v>85255</v>
      </c>
      <c r="AQ67" s="20">
        <f t="shared" ref="AQ67:AQ130" si="31">AP67/M67</f>
        <v>4.2719346595179637</v>
      </c>
      <c r="AR67" s="20">
        <f t="shared" ref="AR67:AR130" si="32">AP67/AD67</f>
        <v>1.6858809570891833</v>
      </c>
      <c r="AS67" s="18">
        <v>0</v>
      </c>
      <c r="AT67" s="18"/>
      <c r="AU67" s="18">
        <v>0</v>
      </c>
      <c r="AV67" s="18">
        <f t="shared" ref="AV67:AV130" si="33">AS67+AT67+AU67</f>
        <v>0</v>
      </c>
      <c r="AW67" s="18" t="s">
        <v>39</v>
      </c>
      <c r="AX67" s="18"/>
      <c r="AY67" s="18">
        <v>2840</v>
      </c>
      <c r="AZ67" s="18">
        <v>37596</v>
      </c>
      <c r="BA67" s="20">
        <f t="shared" ref="BA67:BA130" si="34">AZ67/M67</f>
        <v>1.8838502780979105</v>
      </c>
      <c r="BB67" s="18">
        <v>6.16</v>
      </c>
      <c r="BC67" s="20">
        <f t="shared" ref="BC67:BC130" si="35">BB67*2000/M67</f>
        <v>0.61732725359522977</v>
      </c>
      <c r="BD67" s="18">
        <v>0</v>
      </c>
      <c r="BE67" s="7"/>
    </row>
    <row r="68" spans="1:59" x14ac:dyDescent="0.25">
      <c r="A68" s="6" t="s">
        <v>200</v>
      </c>
      <c r="B68" s="18">
        <v>13964</v>
      </c>
      <c r="C68" s="18" t="s">
        <v>102</v>
      </c>
      <c r="D68" s="18">
        <v>44810</v>
      </c>
      <c r="E68" s="18" t="s">
        <v>200</v>
      </c>
      <c r="F68" s="18">
        <v>44221</v>
      </c>
      <c r="G68" s="18">
        <v>244400453</v>
      </c>
      <c r="H68" s="18" t="s">
        <v>69</v>
      </c>
      <c r="I68" s="18">
        <v>127</v>
      </c>
      <c r="J68" s="18">
        <v>1</v>
      </c>
      <c r="K68" s="18">
        <v>1</v>
      </c>
      <c r="L68" s="18"/>
      <c r="M68" s="18">
        <v>1555</v>
      </c>
      <c r="N68" s="18">
        <v>4</v>
      </c>
      <c r="O68" s="18">
        <v>10</v>
      </c>
      <c r="P68" s="18">
        <v>0</v>
      </c>
      <c r="Q68" s="18" t="s">
        <v>39</v>
      </c>
      <c r="R68" s="18" t="s">
        <v>591</v>
      </c>
      <c r="S68" s="18">
        <v>90</v>
      </c>
      <c r="T68" s="19">
        <f t="shared" si="21"/>
        <v>5.7877813504823149E-2</v>
      </c>
      <c r="U68" s="18">
        <v>3213</v>
      </c>
      <c r="V68" s="18">
        <v>290</v>
      </c>
      <c r="W68" s="18">
        <v>5</v>
      </c>
      <c r="X68" s="18">
        <v>0</v>
      </c>
      <c r="Y68" s="18">
        <v>0</v>
      </c>
      <c r="Z68" s="18">
        <v>0</v>
      </c>
      <c r="AA68" s="18">
        <v>0</v>
      </c>
      <c r="AB68" s="18">
        <v>0</v>
      </c>
      <c r="AC68" s="18">
        <v>0</v>
      </c>
      <c r="AD68" s="18">
        <f t="shared" si="27"/>
        <v>3218</v>
      </c>
      <c r="AE68" s="20">
        <f t="shared" si="22"/>
        <v>2.0694533762057876</v>
      </c>
      <c r="AF68" s="20">
        <f t="shared" si="28"/>
        <v>35.755555555555553</v>
      </c>
      <c r="AG68" s="18">
        <f t="shared" si="26"/>
        <v>290</v>
      </c>
      <c r="AH68" s="20">
        <f t="shared" si="23"/>
        <v>18.64951768488746</v>
      </c>
      <c r="AI68" s="20">
        <f t="shared" si="24"/>
        <v>11.096551724137932</v>
      </c>
      <c r="AJ68" s="20">
        <f t="shared" si="25"/>
        <v>5.5482758620689658</v>
      </c>
      <c r="AK68" s="18"/>
      <c r="AL68" s="20">
        <f t="shared" si="29"/>
        <v>0</v>
      </c>
      <c r="AM68" s="18">
        <v>280</v>
      </c>
      <c r="AN68" s="20">
        <f t="shared" si="30"/>
        <v>18.006430868167204</v>
      </c>
      <c r="AO68" s="18">
        <v>2600</v>
      </c>
      <c r="AP68" s="18">
        <v>3214</v>
      </c>
      <c r="AQ68" s="20">
        <f t="shared" si="31"/>
        <v>2.0668810289389068</v>
      </c>
      <c r="AR68" s="20">
        <f t="shared" si="32"/>
        <v>0.99875699192044753</v>
      </c>
      <c r="AS68" s="18">
        <v>2017</v>
      </c>
      <c r="AT68" s="18">
        <v>20</v>
      </c>
      <c r="AU68" s="18">
        <v>0</v>
      </c>
      <c r="AV68" s="18">
        <f t="shared" si="33"/>
        <v>2037</v>
      </c>
      <c r="AW68" s="18" t="s">
        <v>39</v>
      </c>
      <c r="AX68" s="18"/>
      <c r="AY68" s="21">
        <v>0</v>
      </c>
      <c r="AZ68" s="18">
        <v>1312</v>
      </c>
      <c r="BA68" s="20">
        <f t="shared" si="34"/>
        <v>0.84372990353697752</v>
      </c>
      <c r="BB68" s="18">
        <v>0</v>
      </c>
      <c r="BC68" s="20">
        <f t="shared" si="35"/>
        <v>0</v>
      </c>
      <c r="BD68" s="18">
        <v>13</v>
      </c>
      <c r="BE68" s="7" t="s">
        <v>40</v>
      </c>
    </row>
    <row r="69" spans="1:59" x14ac:dyDescent="0.25">
      <c r="A69" s="6" t="s">
        <v>201</v>
      </c>
      <c r="B69" s="18">
        <v>13555</v>
      </c>
      <c r="C69" s="18" t="s">
        <v>202</v>
      </c>
      <c r="D69" s="18">
        <v>44118</v>
      </c>
      <c r="E69" s="18" t="s">
        <v>201</v>
      </c>
      <c r="F69" s="18">
        <v>44041</v>
      </c>
      <c r="G69" s="18">
        <v>244400438</v>
      </c>
      <c r="H69" s="18" t="s">
        <v>155</v>
      </c>
      <c r="I69" s="18">
        <v>49</v>
      </c>
      <c r="J69" s="18">
        <v>1</v>
      </c>
      <c r="K69" s="18">
        <v>1</v>
      </c>
      <c r="L69" s="18" t="s">
        <v>203</v>
      </c>
      <c r="M69" s="18">
        <v>5870</v>
      </c>
      <c r="N69" s="18">
        <v>17.3</v>
      </c>
      <c r="O69" s="18">
        <v>30</v>
      </c>
      <c r="P69" s="18">
        <v>2</v>
      </c>
      <c r="Q69" s="18" t="s">
        <v>40</v>
      </c>
      <c r="R69" s="18" t="s">
        <v>193</v>
      </c>
      <c r="S69" s="18">
        <v>452</v>
      </c>
      <c r="T69" s="19">
        <f t="shared" si="21"/>
        <v>7.7001703577512778E-2</v>
      </c>
      <c r="U69" s="18">
        <v>10517</v>
      </c>
      <c r="V69" s="18">
        <v>611</v>
      </c>
      <c r="W69" s="18">
        <v>130</v>
      </c>
      <c r="X69" s="18">
        <v>19</v>
      </c>
      <c r="Y69" s="18">
        <v>746</v>
      </c>
      <c r="Z69" s="18">
        <v>48</v>
      </c>
      <c r="AA69" s="18">
        <v>0</v>
      </c>
      <c r="AB69" s="18">
        <v>0</v>
      </c>
      <c r="AC69" s="18">
        <v>36</v>
      </c>
      <c r="AD69" s="18">
        <f t="shared" si="27"/>
        <v>11393</v>
      </c>
      <c r="AE69" s="20">
        <f t="shared" si="22"/>
        <v>1.9408858603066439</v>
      </c>
      <c r="AF69" s="20">
        <f t="shared" si="28"/>
        <v>25.205752212389381</v>
      </c>
      <c r="AG69" s="18">
        <f t="shared" si="26"/>
        <v>678</v>
      </c>
      <c r="AH69" s="20">
        <f t="shared" si="23"/>
        <v>11.550255536626917</v>
      </c>
      <c r="AI69" s="20">
        <f t="shared" si="24"/>
        <v>16.803834808259587</v>
      </c>
      <c r="AJ69" s="20">
        <f t="shared" si="25"/>
        <v>8.4019174041297937</v>
      </c>
      <c r="AK69" s="18">
        <v>1735</v>
      </c>
      <c r="AL69" s="20">
        <f t="shared" si="29"/>
        <v>29.557069846678022</v>
      </c>
      <c r="AM69" s="18">
        <v>1277</v>
      </c>
      <c r="AN69" s="20">
        <f t="shared" si="30"/>
        <v>21.754684838160138</v>
      </c>
      <c r="AO69" s="18">
        <v>9524</v>
      </c>
      <c r="AP69" s="18">
        <v>35400</v>
      </c>
      <c r="AQ69" s="20">
        <f t="shared" si="31"/>
        <v>6.0306643952299828</v>
      </c>
      <c r="AR69" s="20">
        <f t="shared" si="32"/>
        <v>3.1071710699552355</v>
      </c>
      <c r="AS69" s="18"/>
      <c r="AT69" s="18"/>
      <c r="AU69" s="18"/>
      <c r="AV69" s="18">
        <f t="shared" si="33"/>
        <v>0</v>
      </c>
      <c r="AW69" s="18" t="s">
        <v>39</v>
      </c>
      <c r="AX69" s="18"/>
      <c r="AY69" s="21">
        <v>3873</v>
      </c>
      <c r="AZ69" s="18">
        <v>17325</v>
      </c>
      <c r="BA69" s="20">
        <f t="shared" si="34"/>
        <v>2.9514480408858601</v>
      </c>
      <c r="BB69" s="18">
        <v>1.87</v>
      </c>
      <c r="BC69" s="20">
        <f t="shared" si="35"/>
        <v>0.63713798977853497</v>
      </c>
      <c r="BD69" s="18">
        <v>22</v>
      </c>
      <c r="BE69" s="7"/>
    </row>
    <row r="70" spans="1:59" x14ac:dyDescent="0.25">
      <c r="A70" s="6" t="s">
        <v>204</v>
      </c>
      <c r="B70" s="18">
        <v>5713</v>
      </c>
      <c r="C70" s="18" t="s">
        <v>205</v>
      </c>
      <c r="D70" s="18">
        <v>44170</v>
      </c>
      <c r="E70" s="18" t="s">
        <v>204</v>
      </c>
      <c r="F70" s="18">
        <v>44224</v>
      </c>
      <c r="G70" s="18">
        <v>244400537</v>
      </c>
      <c r="H70" s="18" t="s">
        <v>38</v>
      </c>
      <c r="I70" s="18">
        <v>18</v>
      </c>
      <c r="J70" s="18">
        <v>1</v>
      </c>
      <c r="K70" s="18">
        <v>1</v>
      </c>
      <c r="L70" s="18" t="s">
        <v>592</v>
      </c>
      <c r="M70" s="18">
        <v>1732</v>
      </c>
      <c r="N70" s="18">
        <v>6</v>
      </c>
      <c r="O70" s="18">
        <v>16</v>
      </c>
      <c r="P70" s="18">
        <v>1</v>
      </c>
      <c r="Q70" s="18" t="s">
        <v>39</v>
      </c>
      <c r="R70" t="s">
        <v>522</v>
      </c>
      <c r="S70" s="18">
        <v>100</v>
      </c>
      <c r="T70" s="19">
        <f t="shared" si="21"/>
        <v>5.7736720554272515E-2</v>
      </c>
      <c r="U70" s="18">
        <v>4522</v>
      </c>
      <c r="V70" s="18">
        <v>304</v>
      </c>
      <c r="W70" s="18">
        <v>109</v>
      </c>
      <c r="X70" s="18">
        <v>2</v>
      </c>
      <c r="Y70" s="18">
        <v>4</v>
      </c>
      <c r="Z70" s="18">
        <v>0</v>
      </c>
      <c r="AA70" s="18">
        <v>0</v>
      </c>
      <c r="AB70" s="18">
        <v>0</v>
      </c>
      <c r="AC70" s="18">
        <v>7</v>
      </c>
      <c r="AD70" s="18">
        <f t="shared" si="27"/>
        <v>4635</v>
      </c>
      <c r="AE70" s="20">
        <f t="shared" si="22"/>
        <v>2.6760969976905313</v>
      </c>
      <c r="AF70" s="20">
        <f t="shared" si="28"/>
        <v>46.35</v>
      </c>
      <c r="AG70" s="18">
        <f t="shared" si="26"/>
        <v>306</v>
      </c>
      <c r="AH70" s="20">
        <f t="shared" si="23"/>
        <v>17.66743648960739</v>
      </c>
      <c r="AI70" s="20">
        <f t="shared" si="24"/>
        <v>15.147058823529411</v>
      </c>
      <c r="AJ70" s="20">
        <f t="shared" si="25"/>
        <v>7.5735294117647056</v>
      </c>
      <c r="AK70" s="18"/>
      <c r="AL70" s="20">
        <f t="shared" si="29"/>
        <v>0</v>
      </c>
      <c r="AM70" s="18">
        <v>203</v>
      </c>
      <c r="AN70" s="20">
        <f t="shared" si="30"/>
        <v>11.720554272517321</v>
      </c>
      <c r="AO70" s="18">
        <v>1188</v>
      </c>
      <c r="AP70" s="1">
        <v>5488</v>
      </c>
      <c r="AQ70" s="20">
        <f t="shared" si="31"/>
        <v>3.1685912240184759</v>
      </c>
      <c r="AR70" s="20">
        <f t="shared" si="32"/>
        <v>1.1840345199568501</v>
      </c>
      <c r="AS70" s="18">
        <v>1110</v>
      </c>
      <c r="AT70" s="18">
        <v>12</v>
      </c>
      <c r="AU70" s="18">
        <v>1</v>
      </c>
      <c r="AV70" s="18">
        <f t="shared" si="33"/>
        <v>1123</v>
      </c>
      <c r="AW70" s="18" t="s">
        <v>40</v>
      </c>
      <c r="AX70" s="18"/>
      <c r="AY70" s="21">
        <v>417</v>
      </c>
      <c r="AZ70" s="18">
        <v>3263</v>
      </c>
      <c r="BA70" s="20">
        <f t="shared" si="34"/>
        <v>1.8839491916859123</v>
      </c>
      <c r="BB70" s="18">
        <v>0.4</v>
      </c>
      <c r="BC70" s="20">
        <f t="shared" si="35"/>
        <v>0.46189376443418012</v>
      </c>
      <c r="BD70" s="18">
        <v>11</v>
      </c>
      <c r="BE70" s="7" t="s">
        <v>39</v>
      </c>
    </row>
    <row r="71" spans="1:59" x14ac:dyDescent="0.25">
      <c r="A71" s="6" t="s">
        <v>206</v>
      </c>
      <c r="B71" s="18">
        <v>1864</v>
      </c>
      <c r="C71" s="18" t="s">
        <v>51</v>
      </c>
      <c r="D71" s="18">
        <v>44690</v>
      </c>
      <c r="E71" s="18" t="s">
        <v>206</v>
      </c>
      <c r="F71" s="18">
        <v>44070</v>
      </c>
      <c r="G71" s="18">
        <v>200067635</v>
      </c>
      <c r="H71" s="18" t="s">
        <v>41</v>
      </c>
      <c r="I71" s="18">
        <v>57</v>
      </c>
      <c r="J71" s="18">
        <v>1</v>
      </c>
      <c r="K71" s="18">
        <v>1</v>
      </c>
      <c r="L71" s="18" t="s">
        <v>593</v>
      </c>
      <c r="M71" s="18">
        <v>4802</v>
      </c>
      <c r="N71" s="18">
        <v>13.5</v>
      </c>
      <c r="O71" s="18">
        <v>14</v>
      </c>
      <c r="P71" s="18">
        <v>0</v>
      </c>
      <c r="Q71" s="18" t="s">
        <v>39</v>
      </c>
      <c r="R71" s="18" t="s">
        <v>207</v>
      </c>
      <c r="S71" s="18">
        <v>84</v>
      </c>
      <c r="T71" s="19">
        <f t="shared" si="21"/>
        <v>1.7492711370262391E-2</v>
      </c>
      <c r="U71" s="18">
        <v>6993</v>
      </c>
      <c r="V71" s="18">
        <v>642</v>
      </c>
      <c r="W71" s="18">
        <v>212</v>
      </c>
      <c r="X71" s="18">
        <v>5</v>
      </c>
      <c r="Y71" s="18">
        <v>0</v>
      </c>
      <c r="Z71" s="18">
        <v>0</v>
      </c>
      <c r="AA71" s="18">
        <v>0</v>
      </c>
      <c r="AB71" s="18">
        <v>0</v>
      </c>
      <c r="AC71" s="18">
        <v>27</v>
      </c>
      <c r="AD71" s="18">
        <f t="shared" si="27"/>
        <v>7205</v>
      </c>
      <c r="AE71" s="20">
        <f t="shared" si="22"/>
        <v>1.5004164931278634</v>
      </c>
      <c r="AF71" s="20">
        <f t="shared" si="28"/>
        <v>85.773809523809518</v>
      </c>
      <c r="AG71" s="18">
        <f t="shared" si="26"/>
        <v>647</v>
      </c>
      <c r="AH71" s="20">
        <f t="shared" si="23"/>
        <v>13.473552686380675</v>
      </c>
      <c r="AI71" s="20">
        <f t="shared" si="24"/>
        <v>11.136012364760433</v>
      </c>
      <c r="AJ71" s="20">
        <f t="shared" si="25"/>
        <v>5.5680061823802163</v>
      </c>
      <c r="AK71" s="18">
        <v>586</v>
      </c>
      <c r="AL71" s="20">
        <f t="shared" si="29"/>
        <v>12.203248646397334</v>
      </c>
      <c r="AM71" s="18">
        <v>586</v>
      </c>
      <c r="AN71" s="20">
        <f t="shared" si="30"/>
        <v>12.203248646397334</v>
      </c>
      <c r="AO71" s="18"/>
      <c r="AP71" s="18">
        <v>22288</v>
      </c>
      <c r="AQ71" s="20">
        <f t="shared" si="31"/>
        <v>4.6413994169096213</v>
      </c>
      <c r="AR71" s="20">
        <f t="shared" si="32"/>
        <v>3.0934073560027757</v>
      </c>
      <c r="AS71" s="18">
        <v>405</v>
      </c>
      <c r="AT71" s="18"/>
      <c r="AU71" s="18">
        <v>0</v>
      </c>
      <c r="AV71" s="18">
        <f t="shared" si="33"/>
        <v>405</v>
      </c>
      <c r="AW71" s="18" t="s">
        <v>39</v>
      </c>
      <c r="AX71" s="18"/>
      <c r="AY71" s="21">
        <v>1641</v>
      </c>
      <c r="AZ71" s="18">
        <v>9752</v>
      </c>
      <c r="BA71" s="20">
        <f t="shared" si="34"/>
        <v>2.030820491461891</v>
      </c>
      <c r="BB71" s="18">
        <v>1.34</v>
      </c>
      <c r="BC71" s="20">
        <f t="shared" si="35"/>
        <v>0.5581007913369429</v>
      </c>
      <c r="BD71" s="18">
        <v>16</v>
      </c>
      <c r="BE71" s="7"/>
    </row>
    <row r="72" spans="1:59" x14ac:dyDescent="0.25">
      <c r="A72" s="6" t="s">
        <v>208</v>
      </c>
      <c r="B72" s="18">
        <v>1870</v>
      </c>
      <c r="C72" s="18" t="s">
        <v>209</v>
      </c>
      <c r="D72" s="18">
        <v>44310</v>
      </c>
      <c r="E72" s="18" t="s">
        <v>208</v>
      </c>
      <c r="F72" s="18">
        <v>44083</v>
      </c>
      <c r="G72" s="18">
        <v>244400438</v>
      </c>
      <c r="H72" s="18" t="s">
        <v>155</v>
      </c>
      <c r="I72" s="18">
        <v>31</v>
      </c>
      <c r="J72" s="18">
        <v>1</v>
      </c>
      <c r="K72" s="18">
        <v>1</v>
      </c>
      <c r="L72" s="18" t="s">
        <v>210</v>
      </c>
      <c r="M72" s="18">
        <v>2497</v>
      </c>
      <c r="N72" s="18">
        <v>11.5</v>
      </c>
      <c r="O72" s="18">
        <v>20</v>
      </c>
      <c r="P72" s="18">
        <v>0</v>
      </c>
      <c r="Q72" s="18" t="s">
        <v>39</v>
      </c>
      <c r="R72" s="18" t="s">
        <v>594</v>
      </c>
      <c r="S72" s="18">
        <v>140</v>
      </c>
      <c r="T72" s="19">
        <f t="shared" si="21"/>
        <v>5.6067280736884259E-2</v>
      </c>
      <c r="U72" s="18">
        <v>4169</v>
      </c>
      <c r="V72" s="18">
        <v>1027</v>
      </c>
      <c r="W72" s="18">
        <v>0</v>
      </c>
      <c r="X72" s="18">
        <v>0</v>
      </c>
      <c r="Y72" s="18">
        <v>0</v>
      </c>
      <c r="Z72" s="18">
        <v>0</v>
      </c>
      <c r="AA72" s="18">
        <v>0</v>
      </c>
      <c r="AB72" s="18">
        <v>0</v>
      </c>
      <c r="AC72" s="18">
        <v>13</v>
      </c>
      <c r="AD72" s="18">
        <f t="shared" si="27"/>
        <v>4169</v>
      </c>
      <c r="AE72" s="20">
        <f t="shared" si="22"/>
        <v>1.669603524229075</v>
      </c>
      <c r="AF72" s="20">
        <f t="shared" si="28"/>
        <v>29.778571428571428</v>
      </c>
      <c r="AG72" s="18">
        <f t="shared" si="26"/>
        <v>1027</v>
      </c>
      <c r="AH72" s="20">
        <f t="shared" si="23"/>
        <v>41.129355226271528</v>
      </c>
      <c r="AI72" s="20">
        <f t="shared" si="24"/>
        <v>4.0593962999026294</v>
      </c>
      <c r="AJ72" s="20">
        <f t="shared" si="25"/>
        <v>2.0296981499513147</v>
      </c>
      <c r="AK72" s="18">
        <v>630</v>
      </c>
      <c r="AL72" s="20">
        <f t="shared" si="29"/>
        <v>25.230276331597917</v>
      </c>
      <c r="AM72" s="18">
        <v>342</v>
      </c>
      <c r="AN72" s="20">
        <f t="shared" si="30"/>
        <v>13.696435722867442</v>
      </c>
      <c r="AO72" s="18">
        <v>5537</v>
      </c>
      <c r="AP72" s="18">
        <v>11179</v>
      </c>
      <c r="AQ72" s="20">
        <f t="shared" si="31"/>
        <v>4.4769723668402079</v>
      </c>
      <c r="AR72" s="20">
        <f t="shared" si="32"/>
        <v>2.6814583833053489</v>
      </c>
      <c r="AS72" s="18">
        <v>2492</v>
      </c>
      <c r="AT72" s="18"/>
      <c r="AU72" s="18">
        <v>0</v>
      </c>
      <c r="AV72" s="18">
        <f t="shared" si="33"/>
        <v>2492</v>
      </c>
      <c r="AW72" s="18" t="s">
        <v>39</v>
      </c>
      <c r="AX72" s="18"/>
      <c r="AY72" s="21">
        <v>4975</v>
      </c>
      <c r="AZ72" s="18">
        <v>4940</v>
      </c>
      <c r="BA72" s="20">
        <f t="shared" si="34"/>
        <v>1.9783740488586303</v>
      </c>
      <c r="BB72" s="18">
        <v>1</v>
      </c>
      <c r="BC72" s="20">
        <f t="shared" si="35"/>
        <v>0.80096115338406082</v>
      </c>
      <c r="BD72" s="18">
        <v>12</v>
      </c>
      <c r="BE72" s="7"/>
    </row>
    <row r="73" spans="1:59" x14ac:dyDescent="0.25">
      <c r="A73" s="6" t="s">
        <v>211</v>
      </c>
      <c r="B73" s="18">
        <v>14055</v>
      </c>
      <c r="C73" s="18" t="s">
        <v>81</v>
      </c>
      <c r="D73" s="18">
        <v>44270</v>
      </c>
      <c r="E73" s="18" t="s">
        <v>211</v>
      </c>
      <c r="F73" s="18">
        <v>44090</v>
      </c>
      <c r="G73" s="18">
        <v>200071546</v>
      </c>
      <c r="H73" s="18" t="s">
        <v>119</v>
      </c>
      <c r="I73" s="18">
        <v>131</v>
      </c>
      <c r="J73" s="18">
        <v>1</v>
      </c>
      <c r="K73" s="18">
        <v>1</v>
      </c>
      <c r="L73" s="18" t="s">
        <v>595</v>
      </c>
      <c r="M73" s="18">
        <v>1638</v>
      </c>
      <c r="N73" s="18">
        <v>4</v>
      </c>
      <c r="O73" s="18">
        <v>18</v>
      </c>
      <c r="P73" s="18">
        <v>1</v>
      </c>
      <c r="Q73" s="18" t="s">
        <v>40</v>
      </c>
      <c r="R73" s="18" t="s">
        <v>152</v>
      </c>
      <c r="S73" s="18">
        <v>120</v>
      </c>
      <c r="T73" s="19">
        <f t="shared" si="21"/>
        <v>7.3260073260073263E-2</v>
      </c>
      <c r="U73" s="18">
        <v>1701</v>
      </c>
      <c r="V73" s="18">
        <v>271</v>
      </c>
      <c r="W73" s="18">
        <v>0</v>
      </c>
      <c r="X73" s="18">
        <v>0</v>
      </c>
      <c r="Y73" s="18">
        <v>0</v>
      </c>
      <c r="Z73" s="18">
        <v>0</v>
      </c>
      <c r="AA73" s="18">
        <v>0</v>
      </c>
      <c r="AB73" s="18">
        <v>0</v>
      </c>
      <c r="AC73" s="18">
        <v>8</v>
      </c>
      <c r="AD73" s="18">
        <f t="shared" si="27"/>
        <v>1701</v>
      </c>
      <c r="AE73" s="20">
        <f t="shared" si="22"/>
        <v>1.0384615384615385</v>
      </c>
      <c r="AF73" s="20">
        <f t="shared" si="28"/>
        <v>14.175000000000001</v>
      </c>
      <c r="AG73" s="18">
        <f t="shared" si="26"/>
        <v>271</v>
      </c>
      <c r="AH73" s="20">
        <f t="shared" si="23"/>
        <v>16.544566544566546</v>
      </c>
      <c r="AI73" s="20">
        <f t="shared" si="24"/>
        <v>6.2767527675276753</v>
      </c>
      <c r="AJ73" s="20">
        <f t="shared" si="25"/>
        <v>3.1383763837638377</v>
      </c>
      <c r="AK73" s="18"/>
      <c r="AL73" s="20">
        <f t="shared" si="29"/>
        <v>0</v>
      </c>
      <c r="AM73" s="18">
        <v>101</v>
      </c>
      <c r="AN73" s="20">
        <f t="shared" si="30"/>
        <v>6.1660561660561664</v>
      </c>
      <c r="AO73" s="18">
        <v>647</v>
      </c>
      <c r="AP73" s="18">
        <v>1593</v>
      </c>
      <c r="AQ73" s="20">
        <f t="shared" si="31"/>
        <v>0.97252747252747251</v>
      </c>
      <c r="AR73" s="20">
        <f t="shared" si="32"/>
        <v>0.93650793650793651</v>
      </c>
      <c r="AS73" s="18">
        <v>869</v>
      </c>
      <c r="AT73" s="18">
        <v>0</v>
      </c>
      <c r="AU73" s="18">
        <v>0</v>
      </c>
      <c r="AV73" s="18">
        <f t="shared" si="33"/>
        <v>869</v>
      </c>
      <c r="AW73" s="18" t="s">
        <v>39</v>
      </c>
      <c r="AX73" s="18"/>
      <c r="AY73" s="21">
        <v>54</v>
      </c>
      <c r="AZ73" s="18">
        <v>1657</v>
      </c>
      <c r="BA73" s="20">
        <f t="shared" si="34"/>
        <v>1.0115995115995116</v>
      </c>
      <c r="BB73" s="18">
        <v>0</v>
      </c>
      <c r="BC73" s="20">
        <f t="shared" si="35"/>
        <v>0</v>
      </c>
      <c r="BD73" s="18">
        <v>9</v>
      </c>
      <c r="BE73" s="7" t="s">
        <v>39</v>
      </c>
    </row>
    <row r="74" spans="1:59" x14ac:dyDescent="0.25">
      <c r="A74" s="6" t="s">
        <v>596</v>
      </c>
      <c r="B74" s="18">
        <v>13304</v>
      </c>
      <c r="C74" s="18" t="s">
        <v>597</v>
      </c>
      <c r="D74" s="18">
        <v>44520</v>
      </c>
      <c r="E74" s="18" t="s">
        <v>596</v>
      </c>
      <c r="F74" s="18">
        <v>44095</v>
      </c>
      <c r="G74" s="18">
        <v>200072726</v>
      </c>
      <c r="H74" s="18" t="s">
        <v>100</v>
      </c>
      <c r="I74" s="18">
        <v>160</v>
      </c>
      <c r="J74" s="18">
        <v>1</v>
      </c>
      <c r="K74" s="18">
        <v>1</v>
      </c>
      <c r="L74" s="18" t="s">
        <v>598</v>
      </c>
      <c r="M74" s="18">
        <v>1571</v>
      </c>
      <c r="N74" s="18">
        <v>7.5</v>
      </c>
      <c r="O74" s="18">
        <v>3</v>
      </c>
      <c r="P74" s="18">
        <v>1</v>
      </c>
      <c r="Q74" s="18" t="s">
        <v>40</v>
      </c>
      <c r="R74" s="18" t="s">
        <v>345</v>
      </c>
      <c r="S74" s="18">
        <v>94</v>
      </c>
      <c r="T74" s="19">
        <f t="shared" si="21"/>
        <v>5.9834500318268619E-2</v>
      </c>
      <c r="U74" s="18">
        <v>3318</v>
      </c>
      <c r="V74" s="18">
        <v>176</v>
      </c>
      <c r="W74" s="18">
        <v>3</v>
      </c>
      <c r="X74" s="18">
        <v>0</v>
      </c>
      <c r="Y74" s="18">
        <v>13</v>
      </c>
      <c r="Z74" s="18">
        <v>0</v>
      </c>
      <c r="AA74" s="18">
        <v>0</v>
      </c>
      <c r="AB74" s="18">
        <v>0</v>
      </c>
      <c r="AC74" s="18">
        <v>7</v>
      </c>
      <c r="AD74" s="18">
        <f t="shared" si="27"/>
        <v>3334</v>
      </c>
      <c r="AE74" s="20">
        <f t="shared" si="22"/>
        <v>2.1222151495862507</v>
      </c>
      <c r="AF74" s="20">
        <f t="shared" si="28"/>
        <v>35.468085106382979</v>
      </c>
      <c r="AG74" s="18">
        <f t="shared" si="26"/>
        <v>176</v>
      </c>
      <c r="AH74" s="20">
        <f t="shared" si="23"/>
        <v>11.203055378739656</v>
      </c>
      <c r="AI74" s="20">
        <f t="shared" si="24"/>
        <v>18.943181818181817</v>
      </c>
      <c r="AJ74" s="20">
        <f t="shared" si="25"/>
        <v>9.4715909090909083</v>
      </c>
      <c r="AK74" s="18"/>
      <c r="AL74" s="20">
        <f t="shared" si="29"/>
        <v>0</v>
      </c>
      <c r="AM74" s="18">
        <v>94</v>
      </c>
      <c r="AN74" s="20">
        <f t="shared" si="30"/>
        <v>5.9834500318268615</v>
      </c>
      <c r="AO74" s="18">
        <v>971</v>
      </c>
      <c r="AP74" s="18">
        <v>2022</v>
      </c>
      <c r="AQ74" s="20">
        <f t="shared" si="31"/>
        <v>1.2870782940802037</v>
      </c>
      <c r="AR74" s="20">
        <f t="shared" si="32"/>
        <v>0.60647870425914818</v>
      </c>
      <c r="AS74" s="18">
        <v>323</v>
      </c>
      <c r="AT74" s="18">
        <v>1</v>
      </c>
      <c r="AU74" s="18">
        <v>1</v>
      </c>
      <c r="AV74" s="18">
        <f t="shared" si="33"/>
        <v>325</v>
      </c>
      <c r="AW74" s="18" t="s">
        <v>39</v>
      </c>
      <c r="AX74" s="18"/>
      <c r="AY74" s="21">
        <v>463</v>
      </c>
      <c r="AZ74" s="18">
        <v>1993</v>
      </c>
      <c r="BA74" s="20">
        <f t="shared" si="34"/>
        <v>1.2686187141947805</v>
      </c>
      <c r="BB74" s="18">
        <v>0.18</v>
      </c>
      <c r="BC74" s="20">
        <f t="shared" si="35"/>
        <v>0.22915340547422025</v>
      </c>
      <c r="BD74" s="18">
        <v>6</v>
      </c>
      <c r="BE74" s="7" t="s">
        <v>40</v>
      </c>
      <c r="BF74" s="2"/>
    </row>
    <row r="75" spans="1:59" x14ac:dyDescent="0.25">
      <c r="A75" s="6" t="s">
        <v>212</v>
      </c>
      <c r="B75" s="18">
        <v>1875</v>
      </c>
      <c r="C75" s="18" t="s">
        <v>72</v>
      </c>
      <c r="D75" s="18">
        <v>44620</v>
      </c>
      <c r="E75" s="18" t="s">
        <v>212</v>
      </c>
      <c r="F75" s="18">
        <v>44101</v>
      </c>
      <c r="G75" s="18">
        <v>244400404</v>
      </c>
      <c r="H75" s="18" t="s">
        <v>56</v>
      </c>
      <c r="I75" s="18">
        <v>23</v>
      </c>
      <c r="J75" s="18">
        <v>1</v>
      </c>
      <c r="K75" s="18">
        <v>1</v>
      </c>
      <c r="L75" s="18" t="s">
        <v>599</v>
      </c>
      <c r="M75" s="18">
        <v>6430</v>
      </c>
      <c r="N75" s="18">
        <v>16</v>
      </c>
      <c r="O75" s="18">
        <v>55</v>
      </c>
      <c r="P75" s="18">
        <v>5</v>
      </c>
      <c r="Q75" s="18" t="s">
        <v>40</v>
      </c>
      <c r="R75" s="18" t="s">
        <v>42</v>
      </c>
      <c r="S75" s="18">
        <v>470</v>
      </c>
      <c r="T75" s="19">
        <f t="shared" si="21"/>
        <v>7.3094867807153963E-2</v>
      </c>
      <c r="U75" s="18">
        <v>1415</v>
      </c>
      <c r="V75" s="18">
        <v>1415</v>
      </c>
      <c r="W75" s="18">
        <v>124</v>
      </c>
      <c r="X75" s="18"/>
      <c r="Y75" s="18">
        <v>1373</v>
      </c>
      <c r="Z75" s="18"/>
      <c r="AA75" s="18">
        <v>0</v>
      </c>
      <c r="AB75" s="18">
        <v>0</v>
      </c>
      <c r="AC75" s="18">
        <v>43</v>
      </c>
      <c r="AD75" s="18">
        <f t="shared" si="27"/>
        <v>2912</v>
      </c>
      <c r="AE75" s="20">
        <f t="shared" si="22"/>
        <v>0.45287713841368582</v>
      </c>
      <c r="AF75" s="20">
        <f t="shared" si="28"/>
        <v>6.1957446808510639</v>
      </c>
      <c r="AG75" s="18">
        <f t="shared" si="26"/>
        <v>1415</v>
      </c>
      <c r="AH75" s="20">
        <f t="shared" si="23"/>
        <v>22.006220839813373</v>
      </c>
      <c r="AI75" s="20">
        <f t="shared" si="24"/>
        <v>2.0579505300353356</v>
      </c>
      <c r="AJ75" s="20">
        <f t="shared" si="25"/>
        <v>1.0289752650176678</v>
      </c>
      <c r="AK75" s="18"/>
      <c r="AL75" s="20">
        <f t="shared" si="29"/>
        <v>0</v>
      </c>
      <c r="AM75" s="18">
        <v>1230</v>
      </c>
      <c r="AN75" s="20">
        <f t="shared" si="30"/>
        <v>19.129082426127528</v>
      </c>
      <c r="AO75" s="18"/>
      <c r="AP75" s="1">
        <v>43863</v>
      </c>
      <c r="AQ75" s="20">
        <f t="shared" si="31"/>
        <v>6.8216174183514777</v>
      </c>
      <c r="AR75" s="20">
        <f t="shared" si="32"/>
        <v>15.062843406593407</v>
      </c>
      <c r="AS75" s="18"/>
      <c r="AT75" s="18"/>
      <c r="AU75" s="18"/>
      <c r="AV75" s="18">
        <f t="shared" si="33"/>
        <v>0</v>
      </c>
      <c r="AW75" s="18" t="s">
        <v>39</v>
      </c>
      <c r="AX75" s="18"/>
      <c r="AY75" s="21">
        <v>15695</v>
      </c>
      <c r="AZ75" s="18">
        <v>18460</v>
      </c>
      <c r="BA75" s="20">
        <f t="shared" si="34"/>
        <v>2.8709175738724726</v>
      </c>
      <c r="BB75" s="18">
        <v>2.1</v>
      </c>
      <c r="BC75" s="20">
        <f t="shared" si="35"/>
        <v>0.65318818040435456</v>
      </c>
      <c r="BD75" s="18">
        <v>10</v>
      </c>
      <c r="BE75" s="7"/>
    </row>
    <row r="76" spans="1:59" x14ac:dyDescent="0.25">
      <c r="A76" s="6" t="s">
        <v>213</v>
      </c>
      <c r="B76" s="18">
        <v>1883</v>
      </c>
      <c r="C76" s="18" t="s">
        <v>214</v>
      </c>
      <c r="D76" s="18">
        <v>44770</v>
      </c>
      <c r="E76" s="18" t="s">
        <v>213</v>
      </c>
      <c r="F76" s="18">
        <v>44126</v>
      </c>
      <c r="G76" s="18">
        <v>200067346</v>
      </c>
      <c r="H76" s="18" t="s">
        <v>105</v>
      </c>
      <c r="I76" s="18">
        <v>108</v>
      </c>
      <c r="J76" s="18">
        <v>1</v>
      </c>
      <c r="K76" s="18">
        <v>1</v>
      </c>
      <c r="L76" s="18" t="s">
        <v>215</v>
      </c>
      <c r="M76" s="18">
        <v>4465</v>
      </c>
      <c r="N76" s="18">
        <v>20.5</v>
      </c>
      <c r="O76" s="18">
        <v>40</v>
      </c>
      <c r="P76" s="18">
        <v>5</v>
      </c>
      <c r="Q76" s="18" t="s">
        <v>40</v>
      </c>
      <c r="R76" s="18" t="s">
        <v>193</v>
      </c>
      <c r="S76" s="18">
        <v>560</v>
      </c>
      <c r="T76" s="19">
        <f t="shared" si="21"/>
        <v>0.12541993281075028</v>
      </c>
      <c r="U76" s="18">
        <v>13121</v>
      </c>
      <c r="V76" s="18">
        <v>1672</v>
      </c>
      <c r="W76" s="18">
        <v>306</v>
      </c>
      <c r="X76" s="18">
        <v>78</v>
      </c>
      <c r="Y76" s="18">
        <v>1283</v>
      </c>
      <c r="Z76" s="18">
        <v>88</v>
      </c>
      <c r="AA76" s="18">
        <v>0</v>
      </c>
      <c r="AB76" s="18">
        <v>0</v>
      </c>
      <c r="AC76" s="18">
        <v>44</v>
      </c>
      <c r="AD76" s="18">
        <f t="shared" si="27"/>
        <v>14710</v>
      </c>
      <c r="AE76" s="20">
        <f t="shared" si="22"/>
        <v>3.2945128779395296</v>
      </c>
      <c r="AF76" s="20">
        <f t="shared" si="28"/>
        <v>26.267857142857142</v>
      </c>
      <c r="AG76" s="18">
        <f t="shared" si="26"/>
        <v>1838</v>
      </c>
      <c r="AH76" s="20">
        <f t="shared" si="23"/>
        <v>41.164613661814109</v>
      </c>
      <c r="AI76" s="20">
        <f t="shared" si="24"/>
        <v>8.0032644178454841</v>
      </c>
      <c r="AJ76" s="20">
        <f t="shared" si="25"/>
        <v>4.0016322089227421</v>
      </c>
      <c r="AK76" s="18">
        <v>1483</v>
      </c>
      <c r="AL76" s="20">
        <f t="shared" si="29"/>
        <v>33.213885778275476</v>
      </c>
      <c r="AM76" s="18">
        <v>1088</v>
      </c>
      <c r="AN76" s="20">
        <f t="shared" si="30"/>
        <v>24.367301231802912</v>
      </c>
      <c r="AO76" s="18">
        <v>6994</v>
      </c>
      <c r="AP76" s="18">
        <v>30188</v>
      </c>
      <c r="AQ76" s="20">
        <f t="shared" si="31"/>
        <v>6.7610302351623739</v>
      </c>
      <c r="AR76" s="20">
        <f t="shared" si="32"/>
        <v>2.0522093813732156</v>
      </c>
      <c r="AS76" s="18">
        <v>1446</v>
      </c>
      <c r="AT76" s="18"/>
      <c r="AU76" s="18">
        <v>416</v>
      </c>
      <c r="AV76" s="18">
        <f t="shared" si="33"/>
        <v>1862</v>
      </c>
      <c r="AW76" s="18" t="s">
        <v>40</v>
      </c>
      <c r="AX76" s="18" t="s">
        <v>216</v>
      </c>
      <c r="AY76" s="21">
        <v>10759</v>
      </c>
      <c r="AZ76" s="18">
        <v>21947</v>
      </c>
      <c r="BA76" s="20">
        <f t="shared" si="34"/>
        <v>4.9153415453527431</v>
      </c>
      <c r="BB76" s="18">
        <v>4.5</v>
      </c>
      <c r="BC76" s="20">
        <f t="shared" si="35"/>
        <v>2.0156774916013438</v>
      </c>
      <c r="BD76" s="18">
        <v>6</v>
      </c>
      <c r="BE76" s="7"/>
    </row>
    <row r="77" spans="1:59" x14ac:dyDescent="0.25">
      <c r="A77" s="6" t="s">
        <v>217</v>
      </c>
      <c r="B77" s="18">
        <v>13994</v>
      </c>
      <c r="C77" s="18" t="s">
        <v>218</v>
      </c>
      <c r="D77" s="18">
        <v>44140</v>
      </c>
      <c r="E77" s="18" t="s">
        <v>217</v>
      </c>
      <c r="F77" s="18">
        <v>44127</v>
      </c>
      <c r="G77" s="18">
        <v>200067635</v>
      </c>
      <c r="H77" s="18" t="s">
        <v>41</v>
      </c>
      <c r="I77" s="18">
        <v>192</v>
      </c>
      <c r="J77" s="18">
        <v>1</v>
      </c>
      <c r="K77" s="18">
        <v>1</v>
      </c>
      <c r="L77" s="18" t="s">
        <v>82</v>
      </c>
      <c r="M77" s="18">
        <v>2771</v>
      </c>
      <c r="N77" s="18">
        <v>4.5</v>
      </c>
      <c r="O77" s="18"/>
      <c r="P77" s="18">
        <v>0</v>
      </c>
      <c r="Q77" s="18" t="s">
        <v>39</v>
      </c>
      <c r="R77" s="18"/>
      <c r="S77" s="18"/>
      <c r="T77" s="19">
        <f t="shared" si="21"/>
        <v>0</v>
      </c>
      <c r="U77" s="18">
        <v>11200</v>
      </c>
      <c r="V77" s="18"/>
      <c r="W77" s="18">
        <v>0</v>
      </c>
      <c r="X77" s="18">
        <v>0</v>
      </c>
      <c r="Y77" s="18">
        <v>0</v>
      </c>
      <c r="Z77" s="18">
        <v>0</v>
      </c>
      <c r="AA77" s="18">
        <v>0</v>
      </c>
      <c r="AB77" s="18">
        <v>0</v>
      </c>
      <c r="AC77" s="18"/>
      <c r="AD77" s="18">
        <f t="shared" si="27"/>
        <v>11200</v>
      </c>
      <c r="AE77" s="20">
        <f t="shared" si="22"/>
        <v>4.0418621436304587</v>
      </c>
      <c r="AF77" s="20" t="e">
        <f t="shared" si="28"/>
        <v>#DIV/0!</v>
      </c>
      <c r="AG77" s="18">
        <f t="shared" si="26"/>
        <v>0</v>
      </c>
      <c r="AH77" s="20">
        <f t="shared" si="23"/>
        <v>0</v>
      </c>
      <c r="AI77" s="20" t="e">
        <f t="shared" si="24"/>
        <v>#DIV/0!</v>
      </c>
      <c r="AJ77" s="20" t="e">
        <f t="shared" si="25"/>
        <v>#DIV/0!</v>
      </c>
      <c r="AK77" s="18"/>
      <c r="AL77" s="20">
        <f t="shared" si="29"/>
        <v>0</v>
      </c>
      <c r="AM77" s="18">
        <v>425</v>
      </c>
      <c r="AN77" s="20">
        <f t="shared" si="30"/>
        <v>15.337423312883436</v>
      </c>
      <c r="AO77" s="18"/>
      <c r="AP77" s="18">
        <v>7414</v>
      </c>
      <c r="AQ77" s="20">
        <f t="shared" si="31"/>
        <v>2.6755683868639482</v>
      </c>
      <c r="AR77" s="20">
        <f t="shared" si="32"/>
        <v>0.66196428571428567</v>
      </c>
      <c r="AS77" s="18"/>
      <c r="AT77" s="18"/>
      <c r="AU77" s="18"/>
      <c r="AV77" s="18">
        <f t="shared" si="33"/>
        <v>0</v>
      </c>
      <c r="AW77" s="18" t="s">
        <v>39</v>
      </c>
      <c r="AX77" s="18"/>
      <c r="AY77" s="21"/>
      <c r="AZ77" s="18"/>
      <c r="BA77" s="20">
        <f t="shared" si="34"/>
        <v>0</v>
      </c>
      <c r="BB77" s="18">
        <v>0</v>
      </c>
      <c r="BC77" s="20">
        <f t="shared" si="35"/>
        <v>0</v>
      </c>
      <c r="BD77" s="18">
        <v>10</v>
      </c>
      <c r="BE77" s="7" t="s">
        <v>39</v>
      </c>
    </row>
    <row r="78" spans="1:59" x14ac:dyDescent="0.25">
      <c r="A78" s="6" t="s">
        <v>219</v>
      </c>
      <c r="B78" s="18">
        <v>4738</v>
      </c>
      <c r="C78" s="18" t="s">
        <v>220</v>
      </c>
      <c r="D78" s="18">
        <v>44330</v>
      </c>
      <c r="E78" s="18" t="s">
        <v>219</v>
      </c>
      <c r="F78" s="18">
        <v>44140</v>
      </c>
      <c r="G78" s="18">
        <v>200067866</v>
      </c>
      <c r="H78" s="18" t="s">
        <v>135</v>
      </c>
      <c r="I78" s="18">
        <v>145</v>
      </c>
      <c r="J78" s="18">
        <v>1</v>
      </c>
      <c r="K78" s="18">
        <v>1</v>
      </c>
      <c r="L78" s="18" t="s">
        <v>587</v>
      </c>
      <c r="M78" s="18">
        <v>1550</v>
      </c>
      <c r="N78" s="18">
        <v>7</v>
      </c>
      <c r="O78" s="18">
        <v>10</v>
      </c>
      <c r="P78" s="18">
        <v>0</v>
      </c>
      <c r="Q78" s="18" t="s">
        <v>40</v>
      </c>
      <c r="R78" s="18" t="s">
        <v>137</v>
      </c>
      <c r="S78" s="18">
        <v>115</v>
      </c>
      <c r="T78" s="19">
        <f t="shared" si="21"/>
        <v>7.4193548387096769E-2</v>
      </c>
      <c r="U78" s="18">
        <v>3593</v>
      </c>
      <c r="V78" s="18">
        <v>356</v>
      </c>
      <c r="W78" s="18">
        <v>0</v>
      </c>
      <c r="X78" s="18">
        <v>0</v>
      </c>
      <c r="Y78" s="18">
        <v>228</v>
      </c>
      <c r="Z78" s="18">
        <v>18</v>
      </c>
      <c r="AA78" s="18">
        <v>0</v>
      </c>
      <c r="AB78" s="18">
        <v>0</v>
      </c>
      <c r="AC78" s="18">
        <v>465</v>
      </c>
      <c r="AD78" s="18">
        <f t="shared" si="27"/>
        <v>3821</v>
      </c>
      <c r="AE78" s="20">
        <f t="shared" si="22"/>
        <v>2.4651612903225808</v>
      </c>
      <c r="AF78" s="20">
        <f t="shared" si="28"/>
        <v>33.22608695652174</v>
      </c>
      <c r="AG78" s="18">
        <f t="shared" si="26"/>
        <v>374</v>
      </c>
      <c r="AH78" s="20">
        <f t="shared" si="23"/>
        <v>24.129032258064516</v>
      </c>
      <c r="AI78" s="20">
        <f t="shared" si="24"/>
        <v>10.216577540106952</v>
      </c>
      <c r="AJ78" s="20">
        <f t="shared" si="25"/>
        <v>5.108288770053476</v>
      </c>
      <c r="AK78" s="18"/>
      <c r="AL78" s="20">
        <f t="shared" si="29"/>
        <v>0</v>
      </c>
      <c r="AM78" s="18">
        <v>151</v>
      </c>
      <c r="AN78" s="20">
        <f t="shared" si="30"/>
        <v>9.741935483870968</v>
      </c>
      <c r="AO78" s="18"/>
      <c r="AP78" s="1">
        <v>6162</v>
      </c>
      <c r="AQ78" s="20">
        <f t="shared" si="31"/>
        <v>3.975483870967742</v>
      </c>
      <c r="AR78" s="20">
        <f t="shared" si="32"/>
        <v>1.6126668411410625</v>
      </c>
      <c r="AS78" s="18">
        <v>327</v>
      </c>
      <c r="AT78" s="18">
        <v>0</v>
      </c>
      <c r="AU78" s="18">
        <v>2</v>
      </c>
      <c r="AV78" s="18">
        <f t="shared" si="33"/>
        <v>329</v>
      </c>
      <c r="AW78" s="18" t="s">
        <v>39</v>
      </c>
      <c r="AX78" s="18"/>
      <c r="AY78" s="21">
        <v>290</v>
      </c>
      <c r="AZ78" s="18">
        <v>3570</v>
      </c>
      <c r="BA78" s="20">
        <f t="shared" si="34"/>
        <v>2.3032258064516129</v>
      </c>
      <c r="BB78" s="18">
        <v>0.3</v>
      </c>
      <c r="BC78" s="20">
        <f t="shared" si="35"/>
        <v>0.38709677419354838</v>
      </c>
      <c r="BD78" s="18"/>
      <c r="BE78" s="7" t="s">
        <v>39</v>
      </c>
    </row>
    <row r="79" spans="1:59" x14ac:dyDescent="0.25">
      <c r="A79" s="6" t="s">
        <v>221</v>
      </c>
      <c r="B79" s="18">
        <v>14134</v>
      </c>
      <c r="C79" s="18" t="s">
        <v>222</v>
      </c>
      <c r="D79" s="18">
        <v>44430</v>
      </c>
      <c r="E79" s="18" t="s">
        <v>221</v>
      </c>
      <c r="F79" s="18">
        <v>44141</v>
      </c>
      <c r="G79" s="18">
        <v>200067866</v>
      </c>
      <c r="H79" s="18" t="s">
        <v>135</v>
      </c>
      <c r="I79" s="18">
        <v>146</v>
      </c>
      <c r="J79" s="18">
        <v>1</v>
      </c>
      <c r="K79" s="18">
        <v>1</v>
      </c>
      <c r="L79" s="18" t="s">
        <v>587</v>
      </c>
      <c r="M79" s="18">
        <v>1303</v>
      </c>
      <c r="N79" s="18">
        <v>7.5</v>
      </c>
      <c r="O79" s="18">
        <v>2</v>
      </c>
      <c r="P79" s="18">
        <v>0</v>
      </c>
      <c r="Q79" s="18" t="s">
        <v>40</v>
      </c>
      <c r="R79" s="18" t="s">
        <v>137</v>
      </c>
      <c r="S79" s="18">
        <v>94</v>
      </c>
      <c r="T79" s="19">
        <f t="shared" si="21"/>
        <v>7.2141212586339223E-2</v>
      </c>
      <c r="U79" s="18">
        <v>2656</v>
      </c>
      <c r="V79" s="18">
        <v>713</v>
      </c>
      <c r="W79" s="18">
        <v>0</v>
      </c>
      <c r="X79" s="18">
        <v>0</v>
      </c>
      <c r="Y79" s="18">
        <v>158</v>
      </c>
      <c r="Z79" s="18">
        <v>10</v>
      </c>
      <c r="AA79" s="18">
        <v>0</v>
      </c>
      <c r="AB79" s="18">
        <v>0</v>
      </c>
      <c r="AC79" s="18">
        <v>166</v>
      </c>
      <c r="AD79" s="18">
        <f t="shared" si="27"/>
        <v>2814</v>
      </c>
      <c r="AE79" s="20">
        <f t="shared" si="22"/>
        <v>2.1596316193399847</v>
      </c>
      <c r="AF79" s="20">
        <f t="shared" si="28"/>
        <v>29.936170212765958</v>
      </c>
      <c r="AG79" s="18">
        <f t="shared" si="26"/>
        <v>723</v>
      </c>
      <c r="AH79" s="20">
        <f t="shared" si="23"/>
        <v>55.487336914811969</v>
      </c>
      <c r="AI79" s="20">
        <f t="shared" si="24"/>
        <v>3.892116182572614</v>
      </c>
      <c r="AJ79" s="20">
        <f t="shared" si="25"/>
        <v>1.946058091286307</v>
      </c>
      <c r="AK79" s="18"/>
      <c r="AL79" s="20">
        <f t="shared" si="29"/>
        <v>0</v>
      </c>
      <c r="AM79" s="18">
        <v>117</v>
      </c>
      <c r="AN79" s="20">
        <f t="shared" si="30"/>
        <v>8.9792785878741359</v>
      </c>
      <c r="AO79" s="18"/>
      <c r="AP79" s="18">
        <v>4205</v>
      </c>
      <c r="AQ79" s="20">
        <f t="shared" si="31"/>
        <v>3.2271680736761321</v>
      </c>
      <c r="AR79" s="20">
        <f t="shared" si="32"/>
        <v>1.4943141435678748</v>
      </c>
      <c r="AS79" s="18">
        <v>447</v>
      </c>
      <c r="AT79" s="18">
        <v>0</v>
      </c>
      <c r="AU79" s="18">
        <v>4</v>
      </c>
      <c r="AV79" s="18">
        <f t="shared" si="33"/>
        <v>451</v>
      </c>
      <c r="AW79" s="18" t="s">
        <v>39</v>
      </c>
      <c r="AX79" s="18"/>
      <c r="AY79" s="21">
        <v>200</v>
      </c>
      <c r="AZ79" s="18">
        <v>2573</v>
      </c>
      <c r="BA79" s="20">
        <f t="shared" si="34"/>
        <v>1.9746738296239448</v>
      </c>
      <c r="BB79" s="18">
        <v>0.2</v>
      </c>
      <c r="BC79" s="20">
        <f t="shared" si="35"/>
        <v>0.30698388334612431</v>
      </c>
      <c r="BD79" s="18"/>
      <c r="BE79" s="7" t="s">
        <v>39</v>
      </c>
    </row>
    <row r="80" spans="1:59" x14ac:dyDescent="0.25">
      <c r="A80" s="6" t="s">
        <v>223</v>
      </c>
      <c r="B80" s="18">
        <v>14135</v>
      </c>
      <c r="C80" s="18" t="s">
        <v>224</v>
      </c>
      <c r="D80" s="18">
        <v>44522</v>
      </c>
      <c r="E80" s="18" t="s">
        <v>223</v>
      </c>
      <c r="F80" s="18">
        <v>44222</v>
      </c>
      <c r="G80" s="18">
        <v>244400552</v>
      </c>
      <c r="H80" s="18" t="s">
        <v>45</v>
      </c>
      <c r="I80" s="18">
        <v>221</v>
      </c>
      <c r="J80" s="18">
        <v>1</v>
      </c>
      <c r="K80" s="18">
        <v>1</v>
      </c>
      <c r="L80" s="18" t="s">
        <v>523</v>
      </c>
      <c r="M80" s="18">
        <v>1246</v>
      </c>
      <c r="N80" s="18">
        <v>4</v>
      </c>
      <c r="O80" s="18"/>
      <c r="P80" s="18">
        <v>0</v>
      </c>
      <c r="Q80" s="18" t="s">
        <v>40</v>
      </c>
      <c r="R80" s="18" t="s">
        <v>116</v>
      </c>
      <c r="S80" s="18">
        <v>70</v>
      </c>
      <c r="T80" s="19">
        <f t="shared" si="21"/>
        <v>5.6179775280898875E-2</v>
      </c>
      <c r="U80" s="18">
        <v>3328</v>
      </c>
      <c r="V80" s="18"/>
      <c r="W80" s="18">
        <v>6</v>
      </c>
      <c r="X80" s="18"/>
      <c r="Y80" s="18">
        <v>214</v>
      </c>
      <c r="Z80" s="18"/>
      <c r="AA80" s="18">
        <v>0</v>
      </c>
      <c r="AB80" s="18">
        <v>0</v>
      </c>
      <c r="AC80" s="18"/>
      <c r="AD80" s="18">
        <f t="shared" si="27"/>
        <v>3548</v>
      </c>
      <c r="AE80" s="20">
        <f t="shared" si="22"/>
        <v>2.8475120385232744</v>
      </c>
      <c r="AF80" s="20">
        <f t="shared" si="28"/>
        <v>50.685714285714283</v>
      </c>
      <c r="AG80" s="1">
        <v>160</v>
      </c>
      <c r="AH80" s="20">
        <f t="shared" si="23"/>
        <v>12.841091492776886</v>
      </c>
      <c r="AI80" s="20">
        <f t="shared" si="24"/>
        <v>22.175000000000001</v>
      </c>
      <c r="AJ80" s="20">
        <f t="shared" si="25"/>
        <v>11.0875</v>
      </c>
      <c r="AK80" s="18"/>
      <c r="AL80" s="20">
        <f t="shared" si="29"/>
        <v>0</v>
      </c>
      <c r="AM80" s="18">
        <v>164</v>
      </c>
      <c r="AN80" s="20">
        <f t="shared" si="30"/>
        <v>13.162118780096309</v>
      </c>
      <c r="AO80" s="18"/>
      <c r="AP80" s="18">
        <v>3320</v>
      </c>
      <c r="AQ80" s="20">
        <f t="shared" si="31"/>
        <v>2.664526484751204</v>
      </c>
      <c r="AR80" s="20">
        <f t="shared" si="32"/>
        <v>0.93573844419391206</v>
      </c>
      <c r="AS80" s="18"/>
      <c r="AT80" s="18"/>
      <c r="AU80" s="18"/>
      <c r="AV80" s="18">
        <f t="shared" si="33"/>
        <v>0</v>
      </c>
      <c r="AW80" s="18" t="s">
        <v>40</v>
      </c>
      <c r="AX80" s="18" t="s">
        <v>524</v>
      </c>
      <c r="AY80" s="27">
        <v>315</v>
      </c>
      <c r="AZ80" s="1">
        <v>2954</v>
      </c>
      <c r="BA80" s="20">
        <f t="shared" si="34"/>
        <v>2.3707865168539324</v>
      </c>
      <c r="BB80" s="18">
        <v>0.3</v>
      </c>
      <c r="BC80" s="20">
        <f t="shared" si="35"/>
        <v>0.48154093097913325</v>
      </c>
      <c r="BD80" s="18"/>
      <c r="BE80" s="7" t="s">
        <v>39</v>
      </c>
      <c r="BF80" s="2"/>
      <c r="BG80" s="2"/>
    </row>
    <row r="81" spans="1:59" x14ac:dyDescent="0.25">
      <c r="A81" s="6" t="s">
        <v>225</v>
      </c>
      <c r="B81" s="18">
        <v>1908</v>
      </c>
      <c r="C81" s="18" t="s">
        <v>226</v>
      </c>
      <c r="D81" s="18">
        <v>44420</v>
      </c>
      <c r="E81" s="18" t="s">
        <v>225</v>
      </c>
      <c r="F81" s="18">
        <v>44211</v>
      </c>
      <c r="G81" s="18">
        <v>244400610</v>
      </c>
      <c r="H81" s="18" t="s">
        <v>48</v>
      </c>
      <c r="I81" s="18">
        <v>6</v>
      </c>
      <c r="J81" s="18">
        <v>1</v>
      </c>
      <c r="K81" s="18">
        <v>1</v>
      </c>
      <c r="L81" s="18" t="s">
        <v>227</v>
      </c>
      <c r="M81" s="18">
        <v>4829</v>
      </c>
      <c r="N81" s="18">
        <v>20</v>
      </c>
      <c r="O81" s="18">
        <v>61</v>
      </c>
      <c r="P81" s="18">
        <v>2</v>
      </c>
      <c r="Q81" s="18" t="s">
        <v>40</v>
      </c>
      <c r="R81" s="18" t="s">
        <v>116</v>
      </c>
      <c r="S81" s="18">
        <v>430</v>
      </c>
      <c r="T81" s="19">
        <f t="shared" si="21"/>
        <v>8.9045351004348725E-2</v>
      </c>
      <c r="U81" s="18">
        <v>20905</v>
      </c>
      <c r="V81" s="18">
        <v>1231</v>
      </c>
      <c r="W81" s="18">
        <v>388</v>
      </c>
      <c r="X81" s="18">
        <v>22</v>
      </c>
      <c r="Y81" s="18">
        <v>1165</v>
      </c>
      <c r="Z81" s="18">
        <v>55</v>
      </c>
      <c r="AA81" s="18">
        <v>0</v>
      </c>
      <c r="AB81" s="18">
        <v>0</v>
      </c>
      <c r="AC81" s="18">
        <v>39</v>
      </c>
      <c r="AD81" s="18">
        <f t="shared" si="27"/>
        <v>22458</v>
      </c>
      <c r="AE81" s="20">
        <f t="shared" si="22"/>
        <v>4.6506523089666594</v>
      </c>
      <c r="AF81" s="20">
        <f t="shared" si="28"/>
        <v>52.227906976744187</v>
      </c>
      <c r="AG81" s="18">
        <f>V81+X81+Z81+AB81</f>
        <v>1308</v>
      </c>
      <c r="AH81" s="20">
        <f t="shared" si="23"/>
        <v>27.086353282253054</v>
      </c>
      <c r="AI81" s="20">
        <f t="shared" si="24"/>
        <v>17.169724770642201</v>
      </c>
      <c r="AJ81" s="20">
        <f t="shared" si="25"/>
        <v>8.5848623853211006</v>
      </c>
      <c r="AK81" s="18"/>
      <c r="AL81" s="20">
        <f t="shared" si="29"/>
        <v>0</v>
      </c>
      <c r="AM81" s="18">
        <v>979</v>
      </c>
      <c r="AN81" s="20">
        <f t="shared" si="30"/>
        <v>20.273348519362187</v>
      </c>
      <c r="AO81" s="18"/>
      <c r="AP81" s="18">
        <v>36407</v>
      </c>
      <c r="AQ81" s="20">
        <f t="shared" si="31"/>
        <v>7.5392420791054047</v>
      </c>
      <c r="AR81" s="20">
        <f t="shared" si="32"/>
        <v>1.6211149701665331</v>
      </c>
      <c r="AS81" s="18">
        <v>960</v>
      </c>
      <c r="AT81" s="18"/>
      <c r="AU81" s="18">
        <v>713</v>
      </c>
      <c r="AV81" s="18">
        <f t="shared" si="33"/>
        <v>1673</v>
      </c>
      <c r="AW81" s="18" t="s">
        <v>39</v>
      </c>
      <c r="AX81" s="18"/>
      <c r="AY81" s="21">
        <v>4911</v>
      </c>
      <c r="AZ81" s="18">
        <v>19724</v>
      </c>
      <c r="BA81" s="20">
        <f t="shared" si="34"/>
        <v>4.0844895423483125</v>
      </c>
      <c r="BB81" s="18">
        <v>2.17</v>
      </c>
      <c r="BC81" s="20">
        <f t="shared" si="35"/>
        <v>0.89873679850900812</v>
      </c>
      <c r="BD81" s="18">
        <v>0</v>
      </c>
      <c r="BE81" s="7"/>
    </row>
    <row r="82" spans="1:59" x14ac:dyDescent="0.25">
      <c r="A82" s="6" t="s">
        <v>228</v>
      </c>
      <c r="B82" s="18">
        <v>13192</v>
      </c>
      <c r="C82" s="18" t="s">
        <v>229</v>
      </c>
      <c r="D82" s="18">
        <v>44260</v>
      </c>
      <c r="E82" s="18" t="s">
        <v>228</v>
      </c>
      <c r="F82" s="18">
        <v>44080</v>
      </c>
      <c r="G82" s="18">
        <v>200072734</v>
      </c>
      <c r="H82" s="18" t="s">
        <v>76</v>
      </c>
      <c r="I82" s="18">
        <v>44</v>
      </c>
      <c r="J82" s="18">
        <v>1</v>
      </c>
      <c r="K82" s="18">
        <v>1</v>
      </c>
      <c r="L82" s="18" t="s">
        <v>528</v>
      </c>
      <c r="M82" s="18">
        <v>798</v>
      </c>
      <c r="N82" s="18">
        <v>4</v>
      </c>
      <c r="O82" s="18">
        <v>10</v>
      </c>
      <c r="P82" s="18">
        <v>1</v>
      </c>
      <c r="Q82" s="18" t="s">
        <v>39</v>
      </c>
      <c r="R82" s="18" t="s">
        <v>529</v>
      </c>
      <c r="S82" s="18">
        <v>61</v>
      </c>
      <c r="T82" s="19">
        <f t="shared" ref="T82:T113" si="36">S82/M82</f>
        <v>7.6441102756892226E-2</v>
      </c>
      <c r="U82" s="18">
        <v>3377</v>
      </c>
      <c r="V82" s="18">
        <v>325</v>
      </c>
      <c r="W82" s="18">
        <v>14</v>
      </c>
      <c r="X82" s="18">
        <v>1</v>
      </c>
      <c r="Y82" s="18">
        <v>6</v>
      </c>
      <c r="Z82" s="18">
        <v>1</v>
      </c>
      <c r="AA82" s="18">
        <v>0</v>
      </c>
      <c r="AB82" s="18">
        <v>0</v>
      </c>
      <c r="AC82" s="18">
        <v>12</v>
      </c>
      <c r="AD82" s="18">
        <f t="shared" si="27"/>
        <v>3397</v>
      </c>
      <c r="AE82" s="20">
        <f t="shared" ref="AE82:AE113" si="37">AD82/M82</f>
        <v>4.2568922305764412</v>
      </c>
      <c r="AF82" s="20">
        <f t="shared" si="28"/>
        <v>55.688524590163937</v>
      </c>
      <c r="AG82" s="18">
        <f>V82+X82+Z82+AB82</f>
        <v>327</v>
      </c>
      <c r="AH82" s="20">
        <f t="shared" ref="AH82:AH113" si="38">AG82*100/M82</f>
        <v>40.977443609022558</v>
      </c>
      <c r="AI82" s="20">
        <f t="shared" ref="AI82:AI113" si="39">AD82/AG82</f>
        <v>10.388379204892967</v>
      </c>
      <c r="AJ82" s="20">
        <f t="shared" ref="AJ82:AJ113" si="40">AI82/2</f>
        <v>5.1941896024464835</v>
      </c>
      <c r="AK82" s="18"/>
      <c r="AL82" s="20">
        <f t="shared" si="29"/>
        <v>0</v>
      </c>
      <c r="AM82" s="18">
        <v>130</v>
      </c>
      <c r="AN82" s="20">
        <f t="shared" si="30"/>
        <v>16.290726817042607</v>
      </c>
      <c r="AO82" s="18"/>
      <c r="AP82" s="18">
        <v>4306</v>
      </c>
      <c r="AQ82" s="20">
        <f t="shared" si="31"/>
        <v>5.3959899749373434</v>
      </c>
      <c r="AR82" s="20">
        <f t="shared" si="32"/>
        <v>1.2675890491610244</v>
      </c>
      <c r="AS82" s="18">
        <v>785</v>
      </c>
      <c r="AT82" s="18">
        <v>1</v>
      </c>
      <c r="AU82" s="18">
        <v>5</v>
      </c>
      <c r="AV82" s="18">
        <f t="shared" si="33"/>
        <v>791</v>
      </c>
      <c r="AW82" s="18" t="s">
        <v>39</v>
      </c>
      <c r="AX82" s="18"/>
      <c r="AY82" s="27">
        <v>1920</v>
      </c>
      <c r="AZ82" s="18">
        <v>3047</v>
      </c>
      <c r="BA82" s="20">
        <f t="shared" si="34"/>
        <v>3.818295739348371</v>
      </c>
      <c r="BB82" s="1">
        <v>0.4</v>
      </c>
      <c r="BC82" s="20">
        <f t="shared" si="35"/>
        <v>1.0025062656641603</v>
      </c>
      <c r="BD82" s="18">
        <v>9</v>
      </c>
      <c r="BE82" s="7" t="s">
        <v>40</v>
      </c>
    </row>
    <row r="83" spans="1:59" x14ac:dyDescent="0.25">
      <c r="A83" s="6" t="s">
        <v>230</v>
      </c>
      <c r="B83" s="18">
        <v>13556</v>
      </c>
      <c r="C83" s="18" t="s">
        <v>231</v>
      </c>
      <c r="D83" s="18">
        <v>44140</v>
      </c>
      <c r="E83" s="18" t="s">
        <v>230</v>
      </c>
      <c r="F83" s="18">
        <v>44014</v>
      </c>
      <c r="G83" s="18">
        <v>244400438</v>
      </c>
      <c r="H83" s="18" t="s">
        <v>155</v>
      </c>
      <c r="I83" s="18">
        <v>114</v>
      </c>
      <c r="J83" s="18">
        <v>1</v>
      </c>
      <c r="K83" s="18">
        <v>1</v>
      </c>
      <c r="L83" s="18" t="s">
        <v>232</v>
      </c>
      <c r="M83" s="18">
        <v>3978</v>
      </c>
      <c r="N83" s="18">
        <v>11</v>
      </c>
      <c r="O83" s="18">
        <v>16</v>
      </c>
      <c r="P83" s="18">
        <v>1</v>
      </c>
      <c r="Q83" s="18" t="s">
        <v>39</v>
      </c>
      <c r="R83" s="18" t="s">
        <v>600</v>
      </c>
      <c r="S83" s="18">
        <v>122</v>
      </c>
      <c r="T83" s="19">
        <f t="shared" si="36"/>
        <v>3.0668677727501256E-2</v>
      </c>
      <c r="U83" s="18">
        <v>8690</v>
      </c>
      <c r="V83" s="18">
        <v>1117</v>
      </c>
      <c r="W83" s="18">
        <v>49</v>
      </c>
      <c r="X83" s="18">
        <v>7</v>
      </c>
      <c r="Y83" s="18">
        <v>0</v>
      </c>
      <c r="Z83" s="18">
        <v>0</v>
      </c>
      <c r="AA83" s="18">
        <v>0</v>
      </c>
      <c r="AB83" s="18">
        <v>0</v>
      </c>
      <c r="AC83" s="18">
        <v>26</v>
      </c>
      <c r="AD83" s="18">
        <f t="shared" si="27"/>
        <v>8739</v>
      </c>
      <c r="AE83" s="20">
        <f t="shared" si="37"/>
        <v>2.1968325791855206</v>
      </c>
      <c r="AF83" s="20">
        <f t="shared" si="28"/>
        <v>71.631147540983605</v>
      </c>
      <c r="AG83" s="18">
        <f>V83+X83+Z83+AB83</f>
        <v>1124</v>
      </c>
      <c r="AH83" s="20">
        <f t="shared" si="38"/>
        <v>28.25540472599296</v>
      </c>
      <c r="AI83" s="20">
        <f t="shared" si="39"/>
        <v>7.77491103202847</v>
      </c>
      <c r="AJ83" s="20">
        <f t="shared" si="40"/>
        <v>3.887455516014235</v>
      </c>
      <c r="AK83" s="18">
        <v>940</v>
      </c>
      <c r="AL83" s="20">
        <f t="shared" si="29"/>
        <v>23.629964806435396</v>
      </c>
      <c r="AM83" s="18">
        <v>623</v>
      </c>
      <c r="AN83" s="20">
        <f t="shared" si="30"/>
        <v>15.661136249371543</v>
      </c>
      <c r="AO83" s="18">
        <v>4542</v>
      </c>
      <c r="AP83" s="18">
        <v>19978</v>
      </c>
      <c r="AQ83" s="20">
        <f t="shared" si="31"/>
        <v>5.0221216691804926</v>
      </c>
      <c r="AR83" s="20">
        <f t="shared" si="32"/>
        <v>2.2860739215013157</v>
      </c>
      <c r="AS83" s="18">
        <v>833</v>
      </c>
      <c r="AT83" s="18"/>
      <c r="AU83" s="18">
        <v>0</v>
      </c>
      <c r="AV83" s="18">
        <f t="shared" si="33"/>
        <v>833</v>
      </c>
      <c r="AW83" s="18" t="s">
        <v>39</v>
      </c>
      <c r="AX83" s="18"/>
      <c r="AY83" s="21">
        <v>2893</v>
      </c>
      <c r="AZ83" s="18">
        <v>12099</v>
      </c>
      <c r="BA83" s="20">
        <f t="shared" si="34"/>
        <v>3.0414781297134237</v>
      </c>
      <c r="BB83" s="18">
        <v>1.26</v>
      </c>
      <c r="BC83" s="20">
        <f t="shared" si="35"/>
        <v>0.63348416289592757</v>
      </c>
      <c r="BD83" s="18">
        <v>15</v>
      </c>
      <c r="BE83" s="7"/>
    </row>
    <row r="84" spans="1:59" x14ac:dyDescent="0.25">
      <c r="A84" s="6" t="s">
        <v>233</v>
      </c>
      <c r="B84" s="18">
        <v>13557</v>
      </c>
      <c r="C84" s="18" t="s">
        <v>234</v>
      </c>
      <c r="D84" s="18">
        <v>44850</v>
      </c>
      <c r="E84" s="18" t="s">
        <v>233</v>
      </c>
      <c r="F84" s="18">
        <v>44028</v>
      </c>
      <c r="G84" s="18">
        <v>244400552</v>
      </c>
      <c r="H84" s="18" t="s">
        <v>45</v>
      </c>
      <c r="I84" s="18">
        <v>195</v>
      </c>
      <c r="J84" s="18">
        <v>1</v>
      </c>
      <c r="K84" s="18">
        <v>1</v>
      </c>
      <c r="L84" s="18" t="s">
        <v>523</v>
      </c>
      <c r="M84" s="18">
        <v>4080</v>
      </c>
      <c r="N84" s="18">
        <v>17</v>
      </c>
      <c r="O84" s="18"/>
      <c r="P84" s="18">
        <v>2</v>
      </c>
      <c r="Q84" s="18" t="s">
        <v>40</v>
      </c>
      <c r="R84" s="18" t="s">
        <v>116</v>
      </c>
      <c r="S84" s="18">
        <v>503</v>
      </c>
      <c r="T84" s="19">
        <f t="shared" si="36"/>
        <v>0.1232843137254902</v>
      </c>
      <c r="U84" s="18">
        <v>15851</v>
      </c>
      <c r="V84" s="18"/>
      <c r="W84" s="18">
        <v>2822</v>
      </c>
      <c r="X84" s="18"/>
      <c r="Y84" s="18">
        <v>2035</v>
      </c>
      <c r="Z84" s="18"/>
      <c r="AA84" s="18">
        <v>0</v>
      </c>
      <c r="AB84" s="18">
        <v>0</v>
      </c>
      <c r="AC84" s="18"/>
      <c r="AD84" s="18">
        <f t="shared" si="27"/>
        <v>20708</v>
      </c>
      <c r="AE84" s="20">
        <f t="shared" si="37"/>
        <v>5.0754901960784311</v>
      </c>
      <c r="AF84" s="20">
        <f t="shared" si="28"/>
        <v>41.168986083499007</v>
      </c>
      <c r="AG84" s="1">
        <v>934</v>
      </c>
      <c r="AH84" s="20">
        <f t="shared" si="38"/>
        <v>22.892156862745097</v>
      </c>
      <c r="AI84" s="20">
        <f t="shared" si="39"/>
        <v>22.171306209850108</v>
      </c>
      <c r="AJ84" s="20">
        <f t="shared" si="40"/>
        <v>11.085653104925054</v>
      </c>
      <c r="AK84" s="18"/>
      <c r="AL84" s="20">
        <f t="shared" si="29"/>
        <v>0</v>
      </c>
      <c r="AM84" s="18">
        <v>1254</v>
      </c>
      <c r="AN84" s="20">
        <f t="shared" si="30"/>
        <v>30.735294117647058</v>
      </c>
      <c r="AO84" s="18"/>
      <c r="AP84" s="18">
        <v>39356</v>
      </c>
      <c r="AQ84" s="20">
        <f t="shared" si="31"/>
        <v>9.6460784313725494</v>
      </c>
      <c r="AR84" s="20">
        <f t="shared" si="32"/>
        <v>1.9005215375700213</v>
      </c>
      <c r="AS84" s="18"/>
      <c r="AT84" s="18"/>
      <c r="AU84" s="18"/>
      <c r="AV84" s="18">
        <f t="shared" si="33"/>
        <v>0</v>
      </c>
      <c r="AW84" s="18" t="s">
        <v>40</v>
      </c>
      <c r="AX84" s="18" t="s">
        <v>524</v>
      </c>
      <c r="AY84" s="27">
        <v>3738</v>
      </c>
      <c r="AZ84" s="1">
        <v>17242</v>
      </c>
      <c r="BA84" s="20">
        <f t="shared" si="34"/>
        <v>4.2259803921568624</v>
      </c>
      <c r="BB84" s="18">
        <v>3</v>
      </c>
      <c r="BC84" s="20">
        <f t="shared" si="35"/>
        <v>1.4705882352941178</v>
      </c>
      <c r="BD84" s="18"/>
      <c r="BE84" s="7" t="s">
        <v>39</v>
      </c>
      <c r="BF84" s="2"/>
      <c r="BG84" s="2"/>
    </row>
    <row r="85" spans="1:59" x14ac:dyDescent="0.25">
      <c r="A85" s="6" t="s">
        <v>235</v>
      </c>
      <c r="B85" s="18">
        <v>5690</v>
      </c>
      <c r="C85" s="18" t="s">
        <v>236</v>
      </c>
      <c r="D85" s="18">
        <v>44490</v>
      </c>
      <c r="E85" s="18" t="s">
        <v>235</v>
      </c>
      <c r="F85" s="18">
        <v>44049</v>
      </c>
      <c r="G85" s="18">
        <v>244400610</v>
      </c>
      <c r="H85" s="18" t="s">
        <v>48</v>
      </c>
      <c r="I85" s="18">
        <v>11</v>
      </c>
      <c r="J85" s="18">
        <v>1</v>
      </c>
      <c r="K85" s="18">
        <v>1</v>
      </c>
      <c r="L85" s="18" t="s">
        <v>237</v>
      </c>
      <c r="M85" s="18">
        <v>4174</v>
      </c>
      <c r="N85" s="18">
        <v>23</v>
      </c>
      <c r="O85" s="18">
        <v>66</v>
      </c>
      <c r="P85" s="18">
        <v>7</v>
      </c>
      <c r="Q85" s="18" t="s">
        <v>40</v>
      </c>
      <c r="R85" s="18" t="s">
        <v>601</v>
      </c>
      <c r="S85" s="18">
        <v>528</v>
      </c>
      <c r="T85" s="19">
        <f t="shared" si="36"/>
        <v>0.12649736463823671</v>
      </c>
      <c r="U85" s="18">
        <v>13199</v>
      </c>
      <c r="V85" s="18">
        <v>1571</v>
      </c>
      <c r="W85" s="18">
        <v>606</v>
      </c>
      <c r="X85" s="18">
        <v>16</v>
      </c>
      <c r="Y85" s="18">
        <v>1049</v>
      </c>
      <c r="Z85" s="18">
        <v>197</v>
      </c>
      <c r="AA85" s="18"/>
      <c r="AB85" s="18"/>
      <c r="AC85" s="18">
        <v>51</v>
      </c>
      <c r="AD85" s="18">
        <f t="shared" si="27"/>
        <v>14854</v>
      </c>
      <c r="AE85" s="20">
        <f t="shared" si="37"/>
        <v>3.5586966938188787</v>
      </c>
      <c r="AF85" s="20">
        <f t="shared" si="28"/>
        <v>28.132575757575758</v>
      </c>
      <c r="AG85" s="18">
        <f>V85+X85+Z85+AB85</f>
        <v>1784</v>
      </c>
      <c r="AH85" s="20">
        <f t="shared" si="38"/>
        <v>42.740776233828463</v>
      </c>
      <c r="AI85" s="20">
        <f t="shared" si="39"/>
        <v>8.3262331838565018</v>
      </c>
      <c r="AJ85" s="20">
        <f t="shared" si="40"/>
        <v>4.1631165919282509</v>
      </c>
      <c r="AK85" s="18">
        <v>1504</v>
      </c>
      <c r="AL85" s="20">
        <f t="shared" si="29"/>
        <v>36.032582654528028</v>
      </c>
      <c r="AM85" s="18">
        <v>1504</v>
      </c>
      <c r="AN85" s="20">
        <f t="shared" si="30"/>
        <v>36.032582654528028</v>
      </c>
      <c r="AO85" s="18">
        <v>15299</v>
      </c>
      <c r="AP85" s="18">
        <v>36062</v>
      </c>
      <c r="AQ85" s="20">
        <f t="shared" si="31"/>
        <v>8.6396741734547202</v>
      </c>
      <c r="AR85" s="20">
        <f t="shared" si="32"/>
        <v>2.4277635653695975</v>
      </c>
      <c r="AS85" s="18">
        <v>291</v>
      </c>
      <c r="AT85" s="18"/>
      <c r="AU85" s="18"/>
      <c r="AV85" s="18">
        <f t="shared" si="33"/>
        <v>291</v>
      </c>
      <c r="AW85" s="18" t="s">
        <v>39</v>
      </c>
      <c r="AX85" s="18"/>
      <c r="AY85" s="21">
        <v>7294</v>
      </c>
      <c r="AZ85" s="18">
        <v>29191</v>
      </c>
      <c r="BA85" s="20">
        <f t="shared" si="34"/>
        <v>6.9935313847628171</v>
      </c>
      <c r="BB85" s="18">
        <v>4</v>
      </c>
      <c r="BC85" s="20">
        <f t="shared" si="35"/>
        <v>1.9166267369429804</v>
      </c>
      <c r="BD85" s="18">
        <v>9</v>
      </c>
      <c r="BE85" s="7"/>
    </row>
    <row r="86" spans="1:59" x14ac:dyDescent="0.25">
      <c r="A86" s="6" t="s">
        <v>602</v>
      </c>
      <c r="B86" s="18">
        <v>13902</v>
      </c>
      <c r="C86" s="18" t="s">
        <v>442</v>
      </c>
      <c r="D86" s="18">
        <v>49123</v>
      </c>
      <c r="E86" s="18" t="s">
        <v>443</v>
      </c>
      <c r="F86" s="18">
        <v>44180</v>
      </c>
      <c r="G86" s="18">
        <v>244400552</v>
      </c>
      <c r="H86" s="18" t="s">
        <v>45</v>
      </c>
      <c r="I86" s="18">
        <v>205</v>
      </c>
      <c r="J86" s="18">
        <v>1</v>
      </c>
      <c r="K86" s="18">
        <v>1</v>
      </c>
      <c r="L86" s="18" t="s">
        <v>523</v>
      </c>
      <c r="M86" s="1">
        <v>977</v>
      </c>
      <c r="N86" s="18">
        <v>12</v>
      </c>
      <c r="O86" s="18"/>
      <c r="P86" s="18">
        <v>0</v>
      </c>
      <c r="Q86" s="18" t="s">
        <v>40</v>
      </c>
      <c r="R86" s="18" t="s">
        <v>116</v>
      </c>
      <c r="S86" s="18">
        <v>98</v>
      </c>
      <c r="T86" s="19">
        <f t="shared" si="36"/>
        <v>0.10030706243602866</v>
      </c>
      <c r="U86" s="18">
        <v>6857</v>
      </c>
      <c r="V86" s="18"/>
      <c r="W86" s="18">
        <v>177</v>
      </c>
      <c r="X86" s="18"/>
      <c r="Y86" s="18">
        <v>319</v>
      </c>
      <c r="Z86" s="18"/>
      <c r="AA86" s="18">
        <v>0</v>
      </c>
      <c r="AB86" s="18">
        <v>0</v>
      </c>
      <c r="AC86" s="18"/>
      <c r="AD86" s="18">
        <f t="shared" si="27"/>
        <v>7353</v>
      </c>
      <c r="AE86" s="20">
        <f t="shared" si="37"/>
        <v>7.5261003070624364</v>
      </c>
      <c r="AF86" s="20">
        <f t="shared" si="28"/>
        <v>75.030612244897952</v>
      </c>
      <c r="AG86" s="1">
        <v>331</v>
      </c>
      <c r="AH86" s="20">
        <f t="shared" si="38"/>
        <v>33.879222108495391</v>
      </c>
      <c r="AI86" s="20">
        <f t="shared" si="39"/>
        <v>22.214501510574017</v>
      </c>
      <c r="AJ86" s="20">
        <f t="shared" si="40"/>
        <v>11.107250755287009</v>
      </c>
      <c r="AK86" s="18"/>
      <c r="AL86" s="20">
        <f t="shared" si="29"/>
        <v>0</v>
      </c>
      <c r="AM86" s="18">
        <v>502</v>
      </c>
      <c r="AN86" s="20">
        <f t="shared" si="30"/>
        <v>51.381780962128964</v>
      </c>
      <c r="AO86" s="18"/>
      <c r="AP86" s="18">
        <v>17828</v>
      </c>
      <c r="AQ86" s="20">
        <f t="shared" si="31"/>
        <v>18.247697031729786</v>
      </c>
      <c r="AR86" s="20">
        <f t="shared" si="32"/>
        <v>2.4245886032911739</v>
      </c>
      <c r="AS86" s="18"/>
      <c r="AT86" s="18"/>
      <c r="AU86" s="18"/>
      <c r="AV86" s="18">
        <f t="shared" si="33"/>
        <v>0</v>
      </c>
      <c r="AW86" s="18" t="s">
        <v>40</v>
      </c>
      <c r="AX86" s="18" t="s">
        <v>524</v>
      </c>
      <c r="AY86" s="27">
        <v>1693</v>
      </c>
      <c r="AZ86" s="1">
        <v>6122</v>
      </c>
      <c r="BA86" s="20">
        <f t="shared" si="34"/>
        <v>6.2661207778915049</v>
      </c>
      <c r="BB86" s="18">
        <v>0.3</v>
      </c>
      <c r="BC86" s="20">
        <f t="shared" si="35"/>
        <v>0.61412487205731836</v>
      </c>
      <c r="BD86" s="18"/>
      <c r="BE86" s="7" t="s">
        <v>39</v>
      </c>
      <c r="BF86" s="2"/>
      <c r="BG86" s="2"/>
    </row>
    <row r="87" spans="1:59" x14ac:dyDescent="0.25">
      <c r="A87" s="6" t="s">
        <v>238</v>
      </c>
      <c r="B87" s="18">
        <v>13560</v>
      </c>
      <c r="C87" s="18" t="s">
        <v>239</v>
      </c>
      <c r="D87" s="18">
        <v>44130</v>
      </c>
      <c r="E87" s="18" t="s">
        <v>238</v>
      </c>
      <c r="F87" s="18">
        <v>44062</v>
      </c>
      <c r="G87" s="18">
        <v>244400453</v>
      </c>
      <c r="H87" s="18" t="s">
        <v>69</v>
      </c>
      <c r="I87" s="18">
        <v>69</v>
      </c>
      <c r="J87" s="18">
        <v>1</v>
      </c>
      <c r="K87" s="18">
        <v>1</v>
      </c>
      <c r="L87" s="18" t="s">
        <v>603</v>
      </c>
      <c r="M87" s="18">
        <v>1862</v>
      </c>
      <c r="N87" s="18">
        <v>4</v>
      </c>
      <c r="O87" s="18">
        <v>12</v>
      </c>
      <c r="P87" s="18">
        <v>1</v>
      </c>
      <c r="Q87" s="18" t="s">
        <v>39</v>
      </c>
      <c r="R87" s="18" t="s">
        <v>459</v>
      </c>
      <c r="S87" s="18">
        <v>80</v>
      </c>
      <c r="T87" s="19">
        <f t="shared" si="36"/>
        <v>4.2964554242749732E-2</v>
      </c>
      <c r="U87" s="18">
        <v>2627</v>
      </c>
      <c r="V87" s="18">
        <v>229</v>
      </c>
      <c r="W87" s="18">
        <v>4</v>
      </c>
      <c r="X87" s="18">
        <v>0</v>
      </c>
      <c r="Y87" s="18">
        <v>0</v>
      </c>
      <c r="Z87" s="18">
        <v>0</v>
      </c>
      <c r="AA87" s="18">
        <v>0</v>
      </c>
      <c r="AB87" s="18">
        <v>0</v>
      </c>
      <c r="AC87" s="18">
        <v>62</v>
      </c>
      <c r="AD87" s="18">
        <f t="shared" si="27"/>
        <v>2631</v>
      </c>
      <c r="AE87" s="20">
        <f t="shared" si="37"/>
        <v>1.4129967776584318</v>
      </c>
      <c r="AF87" s="20">
        <f t="shared" si="28"/>
        <v>32.887500000000003</v>
      </c>
      <c r="AG87" s="18">
        <f>V87+X87+Z87+AB87</f>
        <v>229</v>
      </c>
      <c r="AH87" s="20">
        <f t="shared" si="38"/>
        <v>12.298603651987111</v>
      </c>
      <c r="AI87" s="20">
        <f t="shared" si="39"/>
        <v>11.489082969432314</v>
      </c>
      <c r="AJ87" s="20">
        <f t="shared" si="40"/>
        <v>5.7445414847161569</v>
      </c>
      <c r="AK87" s="18"/>
      <c r="AL87" s="20">
        <f t="shared" si="29"/>
        <v>0</v>
      </c>
      <c r="AM87" s="18">
        <v>192</v>
      </c>
      <c r="AN87" s="20">
        <f t="shared" si="30"/>
        <v>10.311493018259936</v>
      </c>
      <c r="AO87" s="18">
        <v>1560</v>
      </c>
      <c r="AP87" s="18">
        <v>4745</v>
      </c>
      <c r="AQ87" s="20">
        <f t="shared" si="31"/>
        <v>2.5483351235230933</v>
      </c>
      <c r="AR87" s="20">
        <f t="shared" si="32"/>
        <v>1.8034967692892436</v>
      </c>
      <c r="AS87" s="18">
        <v>2400</v>
      </c>
      <c r="AT87" s="18">
        <v>0</v>
      </c>
      <c r="AU87" s="18">
        <v>0</v>
      </c>
      <c r="AV87" s="18">
        <f t="shared" si="33"/>
        <v>2400</v>
      </c>
      <c r="AW87" s="18" t="s">
        <v>40</v>
      </c>
      <c r="AX87" s="18"/>
      <c r="AY87" s="21">
        <v>178</v>
      </c>
      <c r="AZ87" s="18">
        <v>1220</v>
      </c>
      <c r="BA87" s="20">
        <f t="shared" si="34"/>
        <v>0.65520945220193338</v>
      </c>
      <c r="BB87" s="18">
        <v>0</v>
      </c>
      <c r="BC87" s="20">
        <f t="shared" si="35"/>
        <v>0</v>
      </c>
      <c r="BD87" s="18">
        <v>11</v>
      </c>
      <c r="BE87" s="7" t="s">
        <v>40</v>
      </c>
    </row>
    <row r="88" spans="1:59" x14ac:dyDescent="0.25">
      <c r="A88" s="6" t="s">
        <v>241</v>
      </c>
      <c r="B88" s="18">
        <v>13561</v>
      </c>
      <c r="C88" s="18" t="s">
        <v>242</v>
      </c>
      <c r="D88" s="18">
        <v>44430</v>
      </c>
      <c r="E88" s="18" t="s">
        <v>241</v>
      </c>
      <c r="F88" s="18">
        <v>44079</v>
      </c>
      <c r="G88" s="18">
        <v>200067866</v>
      </c>
      <c r="H88" s="18" t="s">
        <v>135</v>
      </c>
      <c r="I88" s="18">
        <v>72</v>
      </c>
      <c r="J88" s="18">
        <v>1</v>
      </c>
      <c r="K88" s="18">
        <v>1</v>
      </c>
      <c r="L88" s="18" t="s">
        <v>243</v>
      </c>
      <c r="M88" s="18">
        <v>3379</v>
      </c>
      <c r="N88" s="18">
        <v>14</v>
      </c>
      <c r="O88" s="18">
        <v>35</v>
      </c>
      <c r="P88" s="18">
        <v>3</v>
      </c>
      <c r="Q88" s="18" t="s">
        <v>40</v>
      </c>
      <c r="R88" s="18" t="s">
        <v>137</v>
      </c>
      <c r="S88" s="18">
        <v>313</v>
      </c>
      <c r="T88" s="19">
        <f t="shared" si="36"/>
        <v>9.2630955904113646E-2</v>
      </c>
      <c r="U88" s="18">
        <v>13661</v>
      </c>
      <c r="V88" s="18">
        <v>1860</v>
      </c>
      <c r="W88" s="18">
        <v>46</v>
      </c>
      <c r="X88" s="18">
        <v>1</v>
      </c>
      <c r="Y88" s="18">
        <v>860</v>
      </c>
      <c r="Z88" s="18">
        <v>37</v>
      </c>
      <c r="AA88" s="18">
        <v>0</v>
      </c>
      <c r="AB88" s="18">
        <v>0</v>
      </c>
      <c r="AC88" s="18">
        <v>45</v>
      </c>
      <c r="AD88" s="18">
        <f t="shared" si="27"/>
        <v>14567</v>
      </c>
      <c r="AE88" s="20">
        <f t="shared" si="37"/>
        <v>4.3110387688665286</v>
      </c>
      <c r="AF88" s="20">
        <f t="shared" si="28"/>
        <v>46.539936102236425</v>
      </c>
      <c r="AG88" s="18">
        <f>V88+X88+Z88+AB88</f>
        <v>1898</v>
      </c>
      <c r="AH88" s="20">
        <f t="shared" si="38"/>
        <v>56.170464634507248</v>
      </c>
      <c r="AI88" s="20">
        <f t="shared" si="39"/>
        <v>7.6749209694415175</v>
      </c>
      <c r="AJ88" s="20">
        <f t="shared" si="40"/>
        <v>3.8374604847207587</v>
      </c>
      <c r="AK88" s="18">
        <v>845</v>
      </c>
      <c r="AL88" s="20">
        <f t="shared" si="29"/>
        <v>25.007398638650489</v>
      </c>
      <c r="AM88" s="18">
        <v>642</v>
      </c>
      <c r="AN88" s="20">
        <f t="shared" si="30"/>
        <v>18.999704054453982</v>
      </c>
      <c r="AO88" s="18">
        <v>6367</v>
      </c>
      <c r="AP88" s="18">
        <v>27782</v>
      </c>
      <c r="AQ88" s="20">
        <f t="shared" si="31"/>
        <v>8.2219591595146486</v>
      </c>
      <c r="AR88" s="20">
        <f t="shared" si="32"/>
        <v>1.9071874785474017</v>
      </c>
      <c r="AS88" s="18">
        <v>1872</v>
      </c>
      <c r="AT88" s="18"/>
      <c r="AU88" s="18">
        <v>2</v>
      </c>
      <c r="AV88" s="18">
        <f t="shared" si="33"/>
        <v>1874</v>
      </c>
      <c r="AW88" s="18" t="s">
        <v>40</v>
      </c>
      <c r="AX88" s="18" t="s">
        <v>244</v>
      </c>
      <c r="AY88" s="21">
        <v>2690</v>
      </c>
      <c r="AZ88" s="18">
        <v>16284</v>
      </c>
      <c r="BA88" s="20">
        <f t="shared" si="34"/>
        <v>4.819177271382066</v>
      </c>
      <c r="BB88" s="18">
        <v>1.7</v>
      </c>
      <c r="BC88" s="20">
        <f t="shared" si="35"/>
        <v>1.0062148564664102</v>
      </c>
      <c r="BD88" s="18">
        <v>30</v>
      </c>
      <c r="BE88" s="7"/>
    </row>
    <row r="89" spans="1:59" x14ac:dyDescent="0.25">
      <c r="A89" s="6" t="s">
        <v>245</v>
      </c>
      <c r="B89" s="18">
        <v>4666</v>
      </c>
      <c r="C89" s="18" t="s">
        <v>604</v>
      </c>
      <c r="D89" s="18">
        <v>44430</v>
      </c>
      <c r="E89" s="18" t="s">
        <v>245</v>
      </c>
      <c r="F89" s="18">
        <v>44084</v>
      </c>
      <c r="G89" s="18">
        <v>200067866</v>
      </c>
      <c r="H89" s="18" t="s">
        <v>135</v>
      </c>
      <c r="I89" s="18">
        <v>156</v>
      </c>
      <c r="J89" s="18">
        <v>1</v>
      </c>
      <c r="K89" s="18">
        <v>1</v>
      </c>
      <c r="L89" s="18" t="s">
        <v>605</v>
      </c>
      <c r="M89" s="18">
        <v>8532</v>
      </c>
      <c r="N89" s="18">
        <v>30</v>
      </c>
      <c r="O89" s="18">
        <v>30</v>
      </c>
      <c r="P89" s="18">
        <v>5</v>
      </c>
      <c r="Q89" s="18" t="s">
        <v>40</v>
      </c>
      <c r="R89" s="18" t="s">
        <v>137</v>
      </c>
      <c r="S89" s="18">
        <v>630</v>
      </c>
      <c r="T89" s="19">
        <f t="shared" si="36"/>
        <v>7.3839662447257384E-2</v>
      </c>
      <c r="U89" s="18">
        <v>23302</v>
      </c>
      <c r="V89" s="18">
        <v>3126</v>
      </c>
      <c r="W89" s="18">
        <v>370</v>
      </c>
      <c r="X89" s="18">
        <v>67</v>
      </c>
      <c r="Y89" s="18">
        <v>624</v>
      </c>
      <c r="Z89" s="18">
        <v>243</v>
      </c>
      <c r="AA89" s="18"/>
      <c r="AB89" s="18"/>
      <c r="AC89" s="18">
        <v>61</v>
      </c>
      <c r="AD89" s="18">
        <f t="shared" si="27"/>
        <v>24296</v>
      </c>
      <c r="AE89" s="20">
        <f t="shared" si="37"/>
        <v>2.8476324425691515</v>
      </c>
      <c r="AF89" s="20">
        <f t="shared" si="28"/>
        <v>38.565079365079363</v>
      </c>
      <c r="AG89" s="18">
        <f>V89+X89+Z89+AB89</f>
        <v>3436</v>
      </c>
      <c r="AH89" s="20">
        <f t="shared" si="38"/>
        <v>40.271917487107359</v>
      </c>
      <c r="AI89" s="20">
        <f t="shared" si="39"/>
        <v>7.0710128055878929</v>
      </c>
      <c r="AJ89" s="20">
        <f t="shared" si="40"/>
        <v>3.5355064027939465</v>
      </c>
      <c r="AK89" s="18">
        <v>2474</v>
      </c>
      <c r="AL89" s="20">
        <f t="shared" si="29"/>
        <v>28.996718237224567</v>
      </c>
      <c r="AM89" s="18">
        <v>2059</v>
      </c>
      <c r="AN89" s="20">
        <f t="shared" si="30"/>
        <v>24.132676980778246</v>
      </c>
      <c r="AO89" s="18">
        <v>45793</v>
      </c>
      <c r="AP89" s="1">
        <v>81857</v>
      </c>
      <c r="AQ89" s="20">
        <f t="shared" si="31"/>
        <v>9.5941162681669017</v>
      </c>
      <c r="AR89" s="20">
        <f t="shared" si="32"/>
        <v>3.3691554165294697</v>
      </c>
      <c r="AS89" s="18">
        <v>4307</v>
      </c>
      <c r="AT89" s="18"/>
      <c r="AU89" s="18">
        <v>407</v>
      </c>
      <c r="AV89" s="18">
        <f t="shared" si="33"/>
        <v>4714</v>
      </c>
      <c r="AW89" s="18" t="s">
        <v>40</v>
      </c>
      <c r="AX89" s="18" t="s">
        <v>539</v>
      </c>
      <c r="AY89" s="21">
        <v>9000</v>
      </c>
      <c r="AZ89" s="18">
        <v>23500</v>
      </c>
      <c r="BA89" s="20">
        <f t="shared" si="34"/>
        <v>2.7543366150961086</v>
      </c>
      <c r="BB89" s="18">
        <v>4.5</v>
      </c>
      <c r="BC89" s="20">
        <f t="shared" si="35"/>
        <v>1.0548523206751055</v>
      </c>
      <c r="BD89" s="18">
        <v>32</v>
      </c>
      <c r="BE89" s="7"/>
    </row>
    <row r="90" spans="1:59" x14ac:dyDescent="0.25">
      <c r="A90" s="6" t="s">
        <v>246</v>
      </c>
      <c r="B90" s="18">
        <v>4737</v>
      </c>
      <c r="C90" s="18" t="s">
        <v>247</v>
      </c>
      <c r="D90" s="18">
        <v>44330</v>
      </c>
      <c r="E90" s="18" t="s">
        <v>246</v>
      </c>
      <c r="F90" s="18">
        <v>44117</v>
      </c>
      <c r="G90" s="18">
        <v>200067866</v>
      </c>
      <c r="H90" s="18" t="s">
        <v>135</v>
      </c>
      <c r="I90" s="18">
        <v>149</v>
      </c>
      <c r="J90" s="18">
        <v>1</v>
      </c>
      <c r="K90" s="18">
        <v>1</v>
      </c>
      <c r="L90" s="18" t="s">
        <v>587</v>
      </c>
      <c r="M90" s="18">
        <v>3308</v>
      </c>
      <c r="N90" s="18">
        <v>9</v>
      </c>
      <c r="O90" s="18">
        <v>10</v>
      </c>
      <c r="P90" s="18">
        <v>0</v>
      </c>
      <c r="Q90" s="18" t="s">
        <v>40</v>
      </c>
      <c r="R90" s="18" t="s">
        <v>137</v>
      </c>
      <c r="S90" s="18">
        <v>211</v>
      </c>
      <c r="T90" s="19">
        <f t="shared" si="36"/>
        <v>6.3784764207980654E-2</v>
      </c>
      <c r="U90" s="18">
        <v>6229</v>
      </c>
      <c r="V90" s="18">
        <v>613</v>
      </c>
      <c r="W90" s="18">
        <v>1</v>
      </c>
      <c r="X90" s="18">
        <v>1</v>
      </c>
      <c r="Y90" s="18">
        <v>361</v>
      </c>
      <c r="Z90" s="18">
        <v>31</v>
      </c>
      <c r="AA90" s="18">
        <v>0</v>
      </c>
      <c r="AB90" s="18">
        <v>0</v>
      </c>
      <c r="AC90" s="18">
        <v>449</v>
      </c>
      <c r="AD90" s="18">
        <f t="shared" si="27"/>
        <v>6591</v>
      </c>
      <c r="AE90" s="20">
        <f t="shared" si="37"/>
        <v>1.9924425634824667</v>
      </c>
      <c r="AF90" s="20">
        <f t="shared" si="28"/>
        <v>31.236966824644551</v>
      </c>
      <c r="AG90" s="18">
        <f>V90+X90+Z90+AB90</f>
        <v>645</v>
      </c>
      <c r="AH90" s="20">
        <f t="shared" si="38"/>
        <v>19.498186215235791</v>
      </c>
      <c r="AI90" s="20">
        <f t="shared" si="39"/>
        <v>10.21860465116279</v>
      </c>
      <c r="AJ90" s="20">
        <f t="shared" si="40"/>
        <v>5.1093023255813952</v>
      </c>
      <c r="AK90" s="18"/>
      <c r="AL90" s="20">
        <f t="shared" si="29"/>
        <v>0</v>
      </c>
      <c r="AM90" s="18">
        <v>459</v>
      </c>
      <c r="AN90" s="20">
        <f t="shared" si="30"/>
        <v>13.875453446191052</v>
      </c>
      <c r="AO90" s="18"/>
      <c r="AP90" s="18">
        <v>19211</v>
      </c>
      <c r="AQ90" s="20">
        <f t="shared" si="31"/>
        <v>5.8074365175332527</v>
      </c>
      <c r="AR90" s="20">
        <f t="shared" si="32"/>
        <v>2.9147322105901989</v>
      </c>
      <c r="AS90" s="18">
        <v>168</v>
      </c>
      <c r="AT90" s="18">
        <v>0</v>
      </c>
      <c r="AU90" s="18">
        <v>5</v>
      </c>
      <c r="AV90" s="18">
        <f t="shared" si="33"/>
        <v>173</v>
      </c>
      <c r="AW90" s="18" t="s">
        <v>39</v>
      </c>
      <c r="AX90" s="18"/>
      <c r="AY90" s="21">
        <v>910</v>
      </c>
      <c r="AZ90" s="18">
        <v>10219</v>
      </c>
      <c r="BA90" s="20">
        <f t="shared" si="34"/>
        <v>3.0891777509068925</v>
      </c>
      <c r="BB90" s="18">
        <v>0.8</v>
      </c>
      <c r="BC90" s="20">
        <f t="shared" si="35"/>
        <v>0.4836759371221282</v>
      </c>
      <c r="BD90" s="18"/>
      <c r="BE90" s="7" t="s">
        <v>39</v>
      </c>
    </row>
    <row r="91" spans="1:59" x14ac:dyDescent="0.25">
      <c r="A91" s="6" t="s">
        <v>248</v>
      </c>
      <c r="B91" s="18">
        <v>13562</v>
      </c>
      <c r="C91" s="18" t="s">
        <v>65</v>
      </c>
      <c r="D91" s="18">
        <v>44640</v>
      </c>
      <c r="E91" s="18" t="s">
        <v>248</v>
      </c>
      <c r="F91" s="18">
        <v>44120</v>
      </c>
      <c r="G91" s="18">
        <v>244400404</v>
      </c>
      <c r="H91" s="18" t="s">
        <v>56</v>
      </c>
      <c r="I91" s="18">
        <v>194</v>
      </c>
      <c r="J91" s="18">
        <v>1</v>
      </c>
      <c r="K91" s="18">
        <v>1</v>
      </c>
      <c r="L91" s="18" t="s">
        <v>249</v>
      </c>
      <c r="M91" s="18">
        <v>5408</v>
      </c>
      <c r="N91" s="18">
        <v>23</v>
      </c>
      <c r="O91" s="18">
        <v>64</v>
      </c>
      <c r="P91" s="18">
        <v>4</v>
      </c>
      <c r="Q91" s="18" t="s">
        <v>39</v>
      </c>
      <c r="R91" s="18" t="s">
        <v>88</v>
      </c>
      <c r="S91" s="18">
        <v>469</v>
      </c>
      <c r="T91" s="19">
        <f t="shared" si="36"/>
        <v>8.6723372781065095E-2</v>
      </c>
      <c r="U91" s="18">
        <v>12494</v>
      </c>
      <c r="V91" s="18">
        <v>734</v>
      </c>
      <c r="W91" s="18">
        <v>347</v>
      </c>
      <c r="X91" s="18">
        <v>13</v>
      </c>
      <c r="Y91" s="18">
        <v>14</v>
      </c>
      <c r="Z91" s="18">
        <v>0</v>
      </c>
      <c r="AA91" s="18">
        <v>0</v>
      </c>
      <c r="AB91" s="18">
        <v>0</v>
      </c>
      <c r="AC91" s="18">
        <v>44</v>
      </c>
      <c r="AD91" s="18">
        <f t="shared" si="27"/>
        <v>12855</v>
      </c>
      <c r="AE91" s="20">
        <f t="shared" si="37"/>
        <v>2.3770340236686391</v>
      </c>
      <c r="AF91" s="20">
        <f t="shared" si="28"/>
        <v>27.409381663113006</v>
      </c>
      <c r="AG91" s="18">
        <f>V91+X91+Z91+AB91</f>
        <v>747</v>
      </c>
      <c r="AH91" s="20">
        <f t="shared" si="38"/>
        <v>13.812869822485206</v>
      </c>
      <c r="AI91" s="20">
        <f t="shared" si="39"/>
        <v>17.208835341365461</v>
      </c>
      <c r="AJ91" s="20">
        <f t="shared" si="40"/>
        <v>8.6044176706827304</v>
      </c>
      <c r="AK91" s="18">
        <v>1987</v>
      </c>
      <c r="AL91" s="20">
        <f t="shared" si="29"/>
        <v>36.741863905325445</v>
      </c>
      <c r="AM91" s="18">
        <v>1326</v>
      </c>
      <c r="AN91" s="20">
        <f t="shared" si="30"/>
        <v>24.51923076923077</v>
      </c>
      <c r="AO91" s="18"/>
      <c r="AP91" s="18">
        <v>39853</v>
      </c>
      <c r="AQ91" s="20">
        <f t="shared" si="31"/>
        <v>7.3692677514792901</v>
      </c>
      <c r="AR91" s="20">
        <f t="shared" si="32"/>
        <v>3.1001944768572538</v>
      </c>
      <c r="AS91" s="18">
        <v>1958</v>
      </c>
      <c r="AT91" s="18"/>
      <c r="AU91" s="18">
        <v>0</v>
      </c>
      <c r="AV91" s="18">
        <f t="shared" si="33"/>
        <v>1958</v>
      </c>
      <c r="AW91" s="18" t="s">
        <v>39</v>
      </c>
      <c r="AX91" s="18"/>
      <c r="AY91" s="21">
        <v>8251</v>
      </c>
      <c r="AZ91" s="18">
        <v>15530</v>
      </c>
      <c r="BA91" s="20">
        <f t="shared" si="34"/>
        <v>2.871671597633136</v>
      </c>
      <c r="BB91" s="18">
        <v>3</v>
      </c>
      <c r="BC91" s="20">
        <f t="shared" si="35"/>
        <v>1.1094674556213018</v>
      </c>
      <c r="BD91" s="18">
        <v>2</v>
      </c>
      <c r="BE91" s="7"/>
    </row>
    <row r="92" spans="1:59" x14ac:dyDescent="0.25">
      <c r="A92" s="6" t="s">
        <v>250</v>
      </c>
      <c r="B92" s="18">
        <v>13558</v>
      </c>
      <c r="C92" s="18" t="s">
        <v>251</v>
      </c>
      <c r="D92" s="18">
        <v>44540</v>
      </c>
      <c r="E92" s="18" t="s">
        <v>250</v>
      </c>
      <c r="F92" s="18">
        <v>44124</v>
      </c>
      <c r="G92" s="18">
        <v>244400552</v>
      </c>
      <c r="H92" s="18" t="s">
        <v>45</v>
      </c>
      <c r="I92" s="18">
        <v>214</v>
      </c>
      <c r="J92" s="18">
        <v>1</v>
      </c>
      <c r="K92" s="18">
        <v>1</v>
      </c>
      <c r="L92" s="18" t="s">
        <v>523</v>
      </c>
      <c r="M92" s="18">
        <v>765</v>
      </c>
      <c r="N92" s="18">
        <v>2</v>
      </c>
      <c r="O92" s="18"/>
      <c r="P92" s="18">
        <v>0</v>
      </c>
      <c r="Q92" s="18" t="s">
        <v>40</v>
      </c>
      <c r="R92" s="18" t="s">
        <v>116</v>
      </c>
      <c r="S92" s="18">
        <v>38</v>
      </c>
      <c r="T92" s="19">
        <f t="shared" si="36"/>
        <v>4.9673202614379082E-2</v>
      </c>
      <c r="U92" s="18">
        <v>1643</v>
      </c>
      <c r="V92" s="18"/>
      <c r="W92" s="18">
        <v>0</v>
      </c>
      <c r="X92" s="18"/>
      <c r="Y92" s="18">
        <v>50</v>
      </c>
      <c r="Z92" s="18"/>
      <c r="AA92" s="18"/>
      <c r="AB92" s="18"/>
      <c r="AC92" s="18"/>
      <c r="AD92" s="18">
        <f t="shared" si="27"/>
        <v>1693</v>
      </c>
      <c r="AE92" s="20">
        <f t="shared" si="37"/>
        <v>2.2130718954248367</v>
      </c>
      <c r="AF92" s="20">
        <f t="shared" si="28"/>
        <v>44.55263157894737</v>
      </c>
      <c r="AG92" s="1">
        <v>76</v>
      </c>
      <c r="AH92" s="20">
        <f t="shared" si="38"/>
        <v>9.9346405228758172</v>
      </c>
      <c r="AI92" s="20">
        <f t="shared" si="39"/>
        <v>22.276315789473685</v>
      </c>
      <c r="AJ92" s="20">
        <f t="shared" si="40"/>
        <v>11.138157894736842</v>
      </c>
      <c r="AK92" s="18"/>
      <c r="AL92" s="20">
        <f t="shared" si="29"/>
        <v>0</v>
      </c>
      <c r="AM92" s="18">
        <v>72</v>
      </c>
      <c r="AN92" s="20">
        <f t="shared" si="30"/>
        <v>9.4117647058823533</v>
      </c>
      <c r="AO92" s="18"/>
      <c r="AP92" s="18">
        <v>849</v>
      </c>
      <c r="AQ92" s="20">
        <f t="shared" si="31"/>
        <v>1.1098039215686275</v>
      </c>
      <c r="AR92" s="20">
        <f t="shared" si="32"/>
        <v>0.50147666863555818</v>
      </c>
      <c r="AS92" s="18"/>
      <c r="AT92" s="18"/>
      <c r="AU92" s="18"/>
      <c r="AV92" s="18">
        <f t="shared" si="33"/>
        <v>0</v>
      </c>
      <c r="AW92" s="18" t="s">
        <v>40</v>
      </c>
      <c r="AX92" s="18" t="s">
        <v>524</v>
      </c>
      <c r="AY92" s="27">
        <v>81</v>
      </c>
      <c r="AZ92" s="1">
        <v>1410</v>
      </c>
      <c r="BA92" s="20">
        <f t="shared" si="34"/>
        <v>1.8431372549019607</v>
      </c>
      <c r="BB92" s="18">
        <v>0.3</v>
      </c>
      <c r="BC92" s="20">
        <f t="shared" si="35"/>
        <v>0.78431372549019607</v>
      </c>
      <c r="BD92" s="18"/>
      <c r="BE92" s="7" t="s">
        <v>39</v>
      </c>
      <c r="BF92" s="2"/>
      <c r="BG92" s="2"/>
    </row>
    <row r="93" spans="1:59" x14ac:dyDescent="0.25">
      <c r="A93" s="6" t="s">
        <v>252</v>
      </c>
      <c r="B93" s="18">
        <v>4530</v>
      </c>
      <c r="C93" s="18" t="s">
        <v>253</v>
      </c>
      <c r="D93" s="18">
        <v>44510</v>
      </c>
      <c r="E93" s="18" t="s">
        <v>252</v>
      </c>
      <c r="F93" s="18">
        <v>44135</v>
      </c>
      <c r="G93" s="18">
        <v>244400610</v>
      </c>
      <c r="H93" s="18" t="s">
        <v>48</v>
      </c>
      <c r="I93" s="18">
        <v>59</v>
      </c>
      <c r="J93" s="18">
        <v>1</v>
      </c>
      <c r="K93" s="18">
        <v>1</v>
      </c>
      <c r="L93" s="18" t="s">
        <v>254</v>
      </c>
      <c r="M93" s="18">
        <v>4108</v>
      </c>
      <c r="N93" s="18">
        <v>15.5</v>
      </c>
      <c r="O93" s="18">
        <v>5</v>
      </c>
      <c r="P93" s="18">
        <v>0</v>
      </c>
      <c r="Q93" s="18" t="s">
        <v>40</v>
      </c>
      <c r="R93" s="18" t="s">
        <v>88</v>
      </c>
      <c r="S93" s="18">
        <v>135</v>
      </c>
      <c r="T93" s="19">
        <f t="shared" si="36"/>
        <v>3.2862706913339826E-2</v>
      </c>
      <c r="U93" s="18">
        <v>8974</v>
      </c>
      <c r="V93" s="18">
        <v>1703</v>
      </c>
      <c r="W93" s="18">
        <v>1731</v>
      </c>
      <c r="X93" s="18">
        <v>7</v>
      </c>
      <c r="Y93" s="18">
        <v>259</v>
      </c>
      <c r="Z93" s="18">
        <v>38</v>
      </c>
      <c r="AA93" s="18">
        <v>0</v>
      </c>
      <c r="AB93" s="18">
        <v>0</v>
      </c>
      <c r="AC93" s="18">
        <v>23</v>
      </c>
      <c r="AD93" s="18">
        <f t="shared" si="27"/>
        <v>10964</v>
      </c>
      <c r="AE93" s="20">
        <f t="shared" si="37"/>
        <v>2.6689386562804285</v>
      </c>
      <c r="AF93" s="20">
        <f t="shared" si="28"/>
        <v>81.214814814814815</v>
      </c>
      <c r="AG93" s="18">
        <f t="shared" ref="AG93:AG98" si="41">V93+X93+Z93+AB93</f>
        <v>1748</v>
      </c>
      <c r="AH93" s="20">
        <f t="shared" si="38"/>
        <v>42.55111976630964</v>
      </c>
      <c r="AI93" s="20">
        <f t="shared" si="39"/>
        <v>6.2723112128146452</v>
      </c>
      <c r="AJ93" s="20">
        <f t="shared" si="40"/>
        <v>3.1361556064073226</v>
      </c>
      <c r="AK93" s="18">
        <v>1111</v>
      </c>
      <c r="AL93" s="20">
        <f t="shared" si="29"/>
        <v>27.04479065238559</v>
      </c>
      <c r="AM93" s="18">
        <v>863</v>
      </c>
      <c r="AN93" s="20">
        <f t="shared" si="30"/>
        <v>21.007789678675756</v>
      </c>
      <c r="AO93" s="18"/>
      <c r="AP93" s="18">
        <v>21123</v>
      </c>
      <c r="AQ93" s="20">
        <f t="shared" si="31"/>
        <v>5.1419182083739043</v>
      </c>
      <c r="AR93" s="20">
        <f t="shared" si="32"/>
        <v>1.9265778912805545</v>
      </c>
      <c r="AS93" s="18">
        <v>2248</v>
      </c>
      <c r="AT93" s="18"/>
      <c r="AU93" s="18">
        <v>670</v>
      </c>
      <c r="AV93" s="18">
        <f t="shared" si="33"/>
        <v>2918</v>
      </c>
      <c r="AW93" s="18" t="s">
        <v>40</v>
      </c>
      <c r="AX93" s="18" t="s">
        <v>606</v>
      </c>
      <c r="AY93" s="21">
        <v>1000</v>
      </c>
      <c r="AZ93" s="18">
        <v>15500</v>
      </c>
      <c r="BA93" s="20">
        <f t="shared" si="34"/>
        <v>3.7731256085686464</v>
      </c>
      <c r="BB93" s="18">
        <v>2</v>
      </c>
      <c r="BC93" s="20">
        <f t="shared" si="35"/>
        <v>0.97370983446932813</v>
      </c>
      <c r="BD93" s="18">
        <v>0</v>
      </c>
      <c r="BE93" s="7"/>
    </row>
    <row r="94" spans="1:59" x14ac:dyDescent="0.25">
      <c r="A94" s="6" t="s">
        <v>256</v>
      </c>
      <c r="B94" s="18">
        <v>13890</v>
      </c>
      <c r="C94" s="18" t="s">
        <v>257</v>
      </c>
      <c r="D94" s="18">
        <v>44360</v>
      </c>
      <c r="E94" s="18" t="s">
        <v>256</v>
      </c>
      <c r="F94" s="18">
        <v>44203</v>
      </c>
      <c r="G94" s="18">
        <v>200072734</v>
      </c>
      <c r="H94" s="18" t="s">
        <v>76</v>
      </c>
      <c r="I94" s="18">
        <v>82</v>
      </c>
      <c r="J94" s="18">
        <v>1</v>
      </c>
      <c r="K94" s="18">
        <v>1</v>
      </c>
      <c r="L94" s="18" t="s">
        <v>545</v>
      </c>
      <c r="M94" s="18">
        <v>2045</v>
      </c>
      <c r="N94" s="18">
        <v>10</v>
      </c>
      <c r="O94" s="18">
        <v>22</v>
      </c>
      <c r="P94" s="18">
        <v>1</v>
      </c>
      <c r="Q94" s="18" t="s">
        <v>40</v>
      </c>
      <c r="R94" s="18" t="s">
        <v>529</v>
      </c>
      <c r="S94" s="18">
        <v>231</v>
      </c>
      <c r="T94" s="19">
        <f t="shared" si="36"/>
        <v>0.11295843520782396</v>
      </c>
      <c r="U94" s="18">
        <v>5512</v>
      </c>
      <c r="V94" s="18">
        <v>632</v>
      </c>
      <c r="W94" s="18">
        <v>42</v>
      </c>
      <c r="X94" s="18">
        <v>22</v>
      </c>
      <c r="Y94" s="18">
        <v>279</v>
      </c>
      <c r="Z94" s="18">
        <v>81</v>
      </c>
      <c r="AA94" s="18">
        <v>0</v>
      </c>
      <c r="AB94" s="18">
        <v>0</v>
      </c>
      <c r="AC94" s="18">
        <v>11</v>
      </c>
      <c r="AD94" s="18">
        <f t="shared" si="27"/>
        <v>5833</v>
      </c>
      <c r="AE94" s="20">
        <f t="shared" si="37"/>
        <v>2.8523227383863081</v>
      </c>
      <c r="AF94" s="20">
        <f t="shared" si="28"/>
        <v>25.251082251082252</v>
      </c>
      <c r="AG94" s="18">
        <f t="shared" si="41"/>
        <v>735</v>
      </c>
      <c r="AH94" s="20">
        <f t="shared" si="38"/>
        <v>35.941320293398533</v>
      </c>
      <c r="AI94" s="20">
        <f t="shared" si="39"/>
        <v>7.9360544217687075</v>
      </c>
      <c r="AJ94" s="20">
        <f t="shared" si="40"/>
        <v>3.9680272108843537</v>
      </c>
      <c r="AK94" s="18"/>
      <c r="AL94" s="20">
        <f t="shared" si="29"/>
        <v>0</v>
      </c>
      <c r="AM94" s="18">
        <v>402</v>
      </c>
      <c r="AN94" s="20">
        <f t="shared" si="30"/>
        <v>19.657701711491441</v>
      </c>
      <c r="AO94" s="18"/>
      <c r="AP94" s="18">
        <v>16553</v>
      </c>
      <c r="AQ94" s="20">
        <f t="shared" si="31"/>
        <v>8.0943765281173601</v>
      </c>
      <c r="AR94" s="20">
        <f t="shared" si="32"/>
        <v>2.8378193039602264</v>
      </c>
      <c r="AS94" s="18">
        <v>3073</v>
      </c>
      <c r="AT94" s="18">
        <v>9</v>
      </c>
      <c r="AU94" s="18">
        <v>236</v>
      </c>
      <c r="AV94" s="18">
        <f t="shared" si="33"/>
        <v>3318</v>
      </c>
      <c r="AW94" s="18" t="s">
        <v>39</v>
      </c>
      <c r="AX94" s="18"/>
      <c r="AY94" s="27">
        <v>1505</v>
      </c>
      <c r="AZ94" s="18">
        <v>5524</v>
      </c>
      <c r="BA94" s="20">
        <f t="shared" si="34"/>
        <v>2.7012224938875304</v>
      </c>
      <c r="BB94" s="1">
        <v>1</v>
      </c>
      <c r="BC94" s="20">
        <f t="shared" si="35"/>
        <v>0.97799511002444983</v>
      </c>
      <c r="BD94" s="18">
        <v>13</v>
      </c>
      <c r="BE94" s="7" t="s">
        <v>40</v>
      </c>
    </row>
    <row r="95" spans="1:59" x14ac:dyDescent="0.25">
      <c r="A95" s="6" t="s">
        <v>258</v>
      </c>
      <c r="B95" s="18">
        <v>13587</v>
      </c>
      <c r="C95" s="18" t="s">
        <v>259</v>
      </c>
      <c r="D95" s="18">
        <v>44650</v>
      </c>
      <c r="E95" s="18" t="s">
        <v>258</v>
      </c>
      <c r="F95" s="18">
        <v>44081</v>
      </c>
      <c r="G95" s="18">
        <v>200071546</v>
      </c>
      <c r="H95" s="18" t="s">
        <v>119</v>
      </c>
      <c r="I95" s="18">
        <v>76</v>
      </c>
      <c r="J95" s="18">
        <v>1</v>
      </c>
      <c r="K95" s="18">
        <v>1</v>
      </c>
      <c r="L95" s="18" t="s">
        <v>607</v>
      </c>
      <c r="M95" s="18">
        <v>4677</v>
      </c>
      <c r="N95" s="18">
        <v>15.5</v>
      </c>
      <c r="O95" s="18">
        <v>20</v>
      </c>
      <c r="P95" s="18">
        <v>2</v>
      </c>
      <c r="Q95" s="18" t="s">
        <v>39</v>
      </c>
      <c r="R95" s="18" t="s">
        <v>88</v>
      </c>
      <c r="S95" s="18">
        <v>525</v>
      </c>
      <c r="T95" s="19">
        <f t="shared" si="36"/>
        <v>0.11225144323284157</v>
      </c>
      <c r="U95" s="18">
        <v>11963</v>
      </c>
      <c r="V95" s="18">
        <v>645</v>
      </c>
      <c r="W95" s="18">
        <v>21</v>
      </c>
      <c r="X95" s="18">
        <v>0</v>
      </c>
      <c r="Y95" s="18">
        <v>577</v>
      </c>
      <c r="Z95" s="18">
        <v>43</v>
      </c>
      <c r="AA95" s="18">
        <v>0</v>
      </c>
      <c r="AB95" s="18">
        <v>0</v>
      </c>
      <c r="AC95" s="18">
        <v>28</v>
      </c>
      <c r="AD95" s="18">
        <f t="shared" si="27"/>
        <v>12561</v>
      </c>
      <c r="AE95" s="20">
        <f t="shared" si="37"/>
        <v>2.6856959589480436</v>
      </c>
      <c r="AF95" s="20">
        <f t="shared" si="28"/>
        <v>23.925714285714285</v>
      </c>
      <c r="AG95" s="18">
        <f t="shared" si="41"/>
        <v>688</v>
      </c>
      <c r="AH95" s="20">
        <f t="shared" si="38"/>
        <v>14.710284370322857</v>
      </c>
      <c r="AI95" s="20">
        <f t="shared" si="39"/>
        <v>18.257267441860463</v>
      </c>
      <c r="AJ95" s="20">
        <f t="shared" si="40"/>
        <v>9.1286337209302317</v>
      </c>
      <c r="AK95" s="18">
        <v>900</v>
      </c>
      <c r="AL95" s="20">
        <f t="shared" si="29"/>
        <v>19.243104554201413</v>
      </c>
      <c r="AM95" s="18">
        <v>733</v>
      </c>
      <c r="AN95" s="20">
        <f t="shared" si="30"/>
        <v>15.672439598032927</v>
      </c>
      <c r="AO95" s="18"/>
      <c r="AP95" s="18">
        <v>21865</v>
      </c>
      <c r="AQ95" s="20">
        <f t="shared" si="31"/>
        <v>4.675005345306821</v>
      </c>
      <c r="AR95" s="20">
        <f t="shared" si="32"/>
        <v>1.740705357853674</v>
      </c>
      <c r="AS95" s="18">
        <v>2209</v>
      </c>
      <c r="AT95" s="18"/>
      <c r="AU95" s="18">
        <v>432</v>
      </c>
      <c r="AV95" s="18">
        <f t="shared" si="33"/>
        <v>2641</v>
      </c>
      <c r="AW95" s="18" t="s">
        <v>39</v>
      </c>
      <c r="AX95" s="18"/>
      <c r="AY95" s="21">
        <v>686</v>
      </c>
      <c r="AZ95" s="18">
        <v>10911</v>
      </c>
      <c r="BA95" s="20">
        <f t="shared" si="34"/>
        <v>2.3329057087876843</v>
      </c>
      <c r="BB95" s="18">
        <v>1.5</v>
      </c>
      <c r="BC95" s="20">
        <f t="shared" si="35"/>
        <v>0.64143681847338041</v>
      </c>
      <c r="BD95" s="18">
        <v>11</v>
      </c>
      <c r="BE95" s="7"/>
    </row>
    <row r="96" spans="1:59" x14ac:dyDescent="0.25">
      <c r="A96" s="6" t="s">
        <v>260</v>
      </c>
      <c r="B96" s="18">
        <v>13559</v>
      </c>
      <c r="C96" s="18" t="s">
        <v>261</v>
      </c>
      <c r="D96" s="18">
        <v>44760</v>
      </c>
      <c r="E96" s="18" t="s">
        <v>260</v>
      </c>
      <c r="F96" s="18">
        <v>44106</v>
      </c>
      <c r="G96" s="18">
        <v>200067346</v>
      </c>
      <c r="H96" s="18" t="s">
        <v>105</v>
      </c>
      <c r="I96" s="18">
        <v>187</v>
      </c>
      <c r="J96" s="18">
        <v>1</v>
      </c>
      <c r="K96" s="18">
        <v>1</v>
      </c>
      <c r="L96" s="18" t="s">
        <v>608</v>
      </c>
      <c r="M96" s="18">
        <v>1786</v>
      </c>
      <c r="N96" s="18">
        <v>8</v>
      </c>
      <c r="O96" s="18">
        <v>25</v>
      </c>
      <c r="P96" s="18">
        <v>0</v>
      </c>
      <c r="Q96" s="18" t="s">
        <v>40</v>
      </c>
      <c r="R96" s="18" t="s">
        <v>609</v>
      </c>
      <c r="S96" s="18">
        <v>220</v>
      </c>
      <c r="T96" s="19">
        <f t="shared" si="36"/>
        <v>0.12318029115341546</v>
      </c>
      <c r="U96" s="18">
        <v>6868</v>
      </c>
      <c r="V96" s="18">
        <v>376</v>
      </c>
      <c r="W96" s="18">
        <v>93</v>
      </c>
      <c r="X96" s="18">
        <v>0</v>
      </c>
      <c r="Y96" s="18">
        <v>0</v>
      </c>
      <c r="Z96" s="18">
        <v>0</v>
      </c>
      <c r="AA96" s="18">
        <v>0</v>
      </c>
      <c r="AB96" s="18">
        <v>0</v>
      </c>
      <c r="AC96" s="18">
        <v>11</v>
      </c>
      <c r="AD96" s="18">
        <f t="shared" si="27"/>
        <v>6961</v>
      </c>
      <c r="AE96" s="20">
        <f t="shared" si="37"/>
        <v>3.8975363941769317</v>
      </c>
      <c r="AF96" s="20">
        <f t="shared" si="28"/>
        <v>31.640909090909091</v>
      </c>
      <c r="AG96" s="18">
        <f t="shared" si="41"/>
        <v>376</v>
      </c>
      <c r="AH96" s="20">
        <f t="shared" si="38"/>
        <v>21.05263157894737</v>
      </c>
      <c r="AI96" s="20">
        <f t="shared" si="39"/>
        <v>18.513297872340427</v>
      </c>
      <c r="AJ96" s="20">
        <f t="shared" si="40"/>
        <v>9.2566489361702136</v>
      </c>
      <c r="AK96" s="18"/>
      <c r="AL96" s="20">
        <f t="shared" si="29"/>
        <v>0</v>
      </c>
      <c r="AM96" s="18">
        <v>821</v>
      </c>
      <c r="AN96" s="20">
        <f t="shared" si="30"/>
        <v>45.968645016797311</v>
      </c>
      <c r="AO96" s="18">
        <v>4200</v>
      </c>
      <c r="AP96" s="18">
        <v>9425</v>
      </c>
      <c r="AQ96" s="20">
        <f t="shared" si="31"/>
        <v>5.2771556550951848</v>
      </c>
      <c r="AR96" s="20">
        <f t="shared" si="32"/>
        <v>1.3539721304410286</v>
      </c>
      <c r="AS96" s="18">
        <v>1157</v>
      </c>
      <c r="AT96" s="18">
        <v>2</v>
      </c>
      <c r="AU96" s="18">
        <v>5</v>
      </c>
      <c r="AV96" s="18">
        <f t="shared" si="33"/>
        <v>1164</v>
      </c>
      <c r="AW96" s="18" t="s">
        <v>39</v>
      </c>
      <c r="AX96" s="18"/>
      <c r="AY96" s="21">
        <v>252</v>
      </c>
      <c r="AZ96" s="1">
        <v>3846</v>
      </c>
      <c r="BA96" s="20">
        <f t="shared" si="34"/>
        <v>2.1534154535274355</v>
      </c>
      <c r="BB96" s="18">
        <v>0</v>
      </c>
      <c r="BC96" s="20">
        <f t="shared" si="35"/>
        <v>0</v>
      </c>
      <c r="BD96" s="18">
        <v>21</v>
      </c>
      <c r="BE96" s="7" t="s">
        <v>39</v>
      </c>
    </row>
    <row r="97" spans="1:59" x14ac:dyDescent="0.25">
      <c r="A97" s="6" t="s">
        <v>262</v>
      </c>
      <c r="B97" s="18">
        <v>19378</v>
      </c>
      <c r="C97" s="18" t="s">
        <v>263</v>
      </c>
      <c r="D97" s="18">
        <v>44840</v>
      </c>
      <c r="E97" s="18" t="s">
        <v>262</v>
      </c>
      <c r="F97" s="18">
        <v>44198</v>
      </c>
      <c r="G97" s="18">
        <v>244400404</v>
      </c>
      <c r="H97" s="18" t="s">
        <v>56</v>
      </c>
      <c r="I97" s="18">
        <v>112</v>
      </c>
      <c r="J97" s="18">
        <v>1</v>
      </c>
      <c r="K97" s="18">
        <v>1</v>
      </c>
      <c r="L97" s="18" t="s">
        <v>264</v>
      </c>
      <c r="M97" s="18">
        <v>8897</v>
      </c>
      <c r="N97" s="18">
        <v>30</v>
      </c>
      <c r="O97" s="18">
        <v>205</v>
      </c>
      <c r="P97" s="18">
        <v>6</v>
      </c>
      <c r="Q97" s="18" t="s">
        <v>40</v>
      </c>
      <c r="R97" s="18" t="s">
        <v>610</v>
      </c>
      <c r="S97" s="18">
        <v>901</v>
      </c>
      <c r="T97" s="19">
        <f t="shared" si="36"/>
        <v>0.10127009104192425</v>
      </c>
      <c r="U97" s="18">
        <v>22998</v>
      </c>
      <c r="V97" s="18">
        <v>4827</v>
      </c>
      <c r="W97" s="18">
        <v>452</v>
      </c>
      <c r="X97" s="18">
        <v>197</v>
      </c>
      <c r="Y97" s="18">
        <v>2530</v>
      </c>
      <c r="Z97" s="18">
        <v>1446</v>
      </c>
      <c r="AA97" s="18">
        <v>353</v>
      </c>
      <c r="AB97" s="18">
        <v>353</v>
      </c>
      <c r="AC97" s="18">
        <v>58</v>
      </c>
      <c r="AD97" s="18">
        <f t="shared" si="27"/>
        <v>26333</v>
      </c>
      <c r="AE97" s="20">
        <f t="shared" si="37"/>
        <v>2.9597617174328423</v>
      </c>
      <c r="AF97" s="20">
        <f t="shared" si="28"/>
        <v>29.226415094339622</v>
      </c>
      <c r="AG97" s="18">
        <f t="shared" si="41"/>
        <v>6823</v>
      </c>
      <c r="AH97" s="20">
        <f t="shared" si="38"/>
        <v>76.688771496009892</v>
      </c>
      <c r="AI97" s="20">
        <f t="shared" si="39"/>
        <v>3.8594459914993404</v>
      </c>
      <c r="AJ97" s="20">
        <f t="shared" si="40"/>
        <v>1.9297229957496702</v>
      </c>
      <c r="AK97" s="18">
        <v>2746</v>
      </c>
      <c r="AL97" s="20">
        <f t="shared" si="29"/>
        <v>30.864336293132517</v>
      </c>
      <c r="AM97" s="18">
        <v>2172</v>
      </c>
      <c r="AN97" s="20">
        <f t="shared" si="30"/>
        <v>24.412723389906709</v>
      </c>
      <c r="AO97" s="18">
        <v>20678</v>
      </c>
      <c r="AP97" s="18">
        <v>54232</v>
      </c>
      <c r="AQ97" s="20">
        <f t="shared" si="31"/>
        <v>6.0955378217376648</v>
      </c>
      <c r="AR97" s="20">
        <f t="shared" si="32"/>
        <v>2.0594691072038889</v>
      </c>
      <c r="AS97" s="18">
        <v>19</v>
      </c>
      <c r="AT97" s="18"/>
      <c r="AU97" s="18">
        <v>0</v>
      </c>
      <c r="AV97" s="18">
        <f t="shared" si="33"/>
        <v>19</v>
      </c>
      <c r="AW97" s="18" t="s">
        <v>39</v>
      </c>
      <c r="AX97" s="18"/>
      <c r="AY97" s="21">
        <v>5635</v>
      </c>
      <c r="AZ97" s="18">
        <v>145445</v>
      </c>
      <c r="BA97" s="20">
        <f t="shared" si="34"/>
        <v>16.34764527368776</v>
      </c>
      <c r="BB97" s="18">
        <v>6</v>
      </c>
      <c r="BC97" s="20">
        <f t="shared" si="35"/>
        <v>1.3487692480611442</v>
      </c>
      <c r="BD97" s="18">
        <v>25</v>
      </c>
      <c r="BE97" s="7"/>
    </row>
    <row r="98" spans="1:59" x14ac:dyDescent="0.25">
      <c r="A98" s="6" t="s">
        <v>265</v>
      </c>
      <c r="B98" s="18">
        <v>14137</v>
      </c>
      <c r="C98" s="18" t="s">
        <v>611</v>
      </c>
      <c r="D98" s="18">
        <v>44390</v>
      </c>
      <c r="E98" s="18" t="s">
        <v>265</v>
      </c>
      <c r="F98" s="18">
        <v>44205</v>
      </c>
      <c r="G98" s="18">
        <v>244400503</v>
      </c>
      <c r="H98" s="18" t="s">
        <v>96</v>
      </c>
      <c r="I98" s="18">
        <v>128</v>
      </c>
      <c r="J98" s="18">
        <v>1</v>
      </c>
      <c r="K98" s="18">
        <v>1</v>
      </c>
      <c r="L98" s="18"/>
      <c r="M98" s="18">
        <v>2523</v>
      </c>
      <c r="N98" s="18">
        <v>8</v>
      </c>
      <c r="O98" s="18">
        <v>20</v>
      </c>
      <c r="P98" s="18">
        <v>0</v>
      </c>
      <c r="Q98" s="18" t="s">
        <v>39</v>
      </c>
      <c r="R98" s="18" t="s">
        <v>612</v>
      </c>
      <c r="S98" s="18">
        <v>100</v>
      </c>
      <c r="T98" s="19">
        <f t="shared" si="36"/>
        <v>3.9635354736424891E-2</v>
      </c>
      <c r="U98" s="18">
        <v>4867</v>
      </c>
      <c r="V98" s="18">
        <v>300</v>
      </c>
      <c r="W98" s="18">
        <v>177</v>
      </c>
      <c r="X98" s="18">
        <v>0</v>
      </c>
      <c r="Y98" s="18">
        <v>0</v>
      </c>
      <c r="Z98" s="18">
        <v>0</v>
      </c>
      <c r="AA98" s="18">
        <v>0</v>
      </c>
      <c r="AB98" s="18">
        <v>0</v>
      </c>
      <c r="AC98" s="18">
        <v>10</v>
      </c>
      <c r="AD98" s="18">
        <f t="shared" si="27"/>
        <v>5044</v>
      </c>
      <c r="AE98" s="20">
        <f t="shared" si="37"/>
        <v>1.9992072929052715</v>
      </c>
      <c r="AF98" s="20">
        <f t="shared" si="28"/>
        <v>50.44</v>
      </c>
      <c r="AG98" s="18">
        <f t="shared" si="41"/>
        <v>300</v>
      </c>
      <c r="AH98" s="20">
        <f t="shared" si="38"/>
        <v>11.890606420927467</v>
      </c>
      <c r="AI98" s="20">
        <f t="shared" si="39"/>
        <v>16.813333333333333</v>
      </c>
      <c r="AJ98" s="20">
        <f t="shared" si="40"/>
        <v>8.4066666666666663</v>
      </c>
      <c r="AK98" s="18"/>
      <c r="AL98" s="20">
        <f t="shared" si="29"/>
        <v>0</v>
      </c>
      <c r="AM98" s="18">
        <v>289</v>
      </c>
      <c r="AN98" s="20">
        <f t="shared" si="30"/>
        <v>11.454617518826794</v>
      </c>
      <c r="AO98" s="18">
        <v>1687</v>
      </c>
      <c r="AP98" s="18">
        <v>8036</v>
      </c>
      <c r="AQ98" s="20">
        <f t="shared" si="31"/>
        <v>3.1850971066191041</v>
      </c>
      <c r="AR98" s="20">
        <f t="shared" si="32"/>
        <v>1.5931800158604281</v>
      </c>
      <c r="AS98" s="18">
        <v>1121</v>
      </c>
      <c r="AT98" s="18">
        <v>1</v>
      </c>
      <c r="AU98" s="18">
        <v>0</v>
      </c>
      <c r="AV98" s="18">
        <f t="shared" si="33"/>
        <v>1122</v>
      </c>
      <c r="AW98" s="18" t="s">
        <v>40</v>
      </c>
      <c r="AX98" s="18"/>
      <c r="AY98" s="21"/>
      <c r="AZ98" s="18">
        <v>4385</v>
      </c>
      <c r="BA98" s="20">
        <f t="shared" si="34"/>
        <v>1.7380103051922315</v>
      </c>
      <c r="BB98" s="18">
        <v>0.4</v>
      </c>
      <c r="BC98" s="20">
        <f t="shared" si="35"/>
        <v>0.31708283789139913</v>
      </c>
      <c r="BD98" s="18">
        <v>20</v>
      </c>
      <c r="BE98" s="7" t="s">
        <v>40</v>
      </c>
    </row>
    <row r="99" spans="1:59" x14ac:dyDescent="0.25">
      <c r="A99" s="6" t="s">
        <v>266</v>
      </c>
      <c r="B99" s="18">
        <v>1869</v>
      </c>
      <c r="C99" s="18" t="s">
        <v>267</v>
      </c>
      <c r="D99" s="18">
        <v>44850</v>
      </c>
      <c r="E99" s="18" t="s">
        <v>266</v>
      </c>
      <c r="F99" s="18">
        <v>44082</v>
      </c>
      <c r="G99" s="18">
        <v>244400552</v>
      </c>
      <c r="H99" s="18" t="s">
        <v>45</v>
      </c>
      <c r="I99" s="18">
        <v>196</v>
      </c>
      <c r="J99" s="18">
        <v>1</v>
      </c>
      <c r="K99" s="18">
        <v>1</v>
      </c>
      <c r="L99" s="18" t="s">
        <v>523</v>
      </c>
      <c r="M99" s="18">
        <v>5408</v>
      </c>
      <c r="N99" s="18">
        <v>11</v>
      </c>
      <c r="O99" s="18"/>
      <c r="P99" s="18">
        <v>1</v>
      </c>
      <c r="Q99" s="18" t="s">
        <v>40</v>
      </c>
      <c r="R99" s="18" t="s">
        <v>116</v>
      </c>
      <c r="S99" s="18">
        <v>190</v>
      </c>
      <c r="T99" s="19">
        <f t="shared" si="36"/>
        <v>3.5133136094674555E-2</v>
      </c>
      <c r="U99" s="18">
        <v>12234</v>
      </c>
      <c r="V99" s="18"/>
      <c r="W99" s="18">
        <v>12</v>
      </c>
      <c r="X99" s="18"/>
      <c r="Y99" s="18">
        <v>405</v>
      </c>
      <c r="Z99" s="18"/>
      <c r="AA99" s="18">
        <v>0</v>
      </c>
      <c r="AB99" s="18">
        <v>0</v>
      </c>
      <c r="AC99" s="18"/>
      <c r="AD99" s="18">
        <f t="shared" si="27"/>
        <v>12651</v>
      </c>
      <c r="AE99" s="20">
        <f t="shared" si="37"/>
        <v>2.3393121301775146</v>
      </c>
      <c r="AF99" s="20">
        <f t="shared" ref="AF99:AF130" si="42">AD99/S99</f>
        <v>66.584210526315786</v>
      </c>
      <c r="AG99" s="1">
        <v>570</v>
      </c>
      <c r="AH99" s="20">
        <f t="shared" si="38"/>
        <v>10.539940828402367</v>
      </c>
      <c r="AI99" s="20">
        <f t="shared" si="39"/>
        <v>22.194736842105264</v>
      </c>
      <c r="AJ99" s="20">
        <f t="shared" si="40"/>
        <v>11.097368421052632</v>
      </c>
      <c r="AK99" s="18"/>
      <c r="AL99" s="20">
        <f t="shared" si="29"/>
        <v>0</v>
      </c>
      <c r="AM99" s="18">
        <v>1205</v>
      </c>
      <c r="AN99" s="20">
        <f t="shared" si="30"/>
        <v>22.28180473372781</v>
      </c>
      <c r="AO99" s="18"/>
      <c r="AP99" s="18">
        <v>45049</v>
      </c>
      <c r="AQ99" s="20">
        <f t="shared" si="31"/>
        <v>8.3300665680473376</v>
      </c>
      <c r="AR99" s="20">
        <f t="shared" si="32"/>
        <v>3.5609042763417911</v>
      </c>
      <c r="AS99" s="18"/>
      <c r="AT99" s="18"/>
      <c r="AU99" s="18"/>
      <c r="AV99" s="18">
        <f t="shared" si="33"/>
        <v>0</v>
      </c>
      <c r="AW99" s="18" t="s">
        <v>40</v>
      </c>
      <c r="AX99" s="18" t="s">
        <v>524</v>
      </c>
      <c r="AY99" s="27">
        <v>4278</v>
      </c>
      <c r="AZ99" s="1">
        <v>10534</v>
      </c>
      <c r="BA99" s="20">
        <f t="shared" si="34"/>
        <v>1.9478550295857988</v>
      </c>
      <c r="BB99" s="18">
        <v>2</v>
      </c>
      <c r="BC99" s="20">
        <f t="shared" si="35"/>
        <v>0.73964497041420119</v>
      </c>
      <c r="BD99" s="18"/>
      <c r="BE99" s="7" t="s">
        <v>39</v>
      </c>
      <c r="BF99" s="2"/>
      <c r="BG99" s="2"/>
    </row>
    <row r="100" spans="1:59" x14ac:dyDescent="0.25">
      <c r="A100" s="6" t="s">
        <v>613</v>
      </c>
      <c r="B100" s="18">
        <v>13496</v>
      </c>
      <c r="C100" s="18" t="s">
        <v>271</v>
      </c>
      <c r="D100" s="18">
        <v>44370</v>
      </c>
      <c r="E100" s="18" t="s">
        <v>269</v>
      </c>
      <c r="F100" s="18">
        <v>44213</v>
      </c>
      <c r="G100" s="18">
        <v>244400552</v>
      </c>
      <c r="H100" s="18" t="s">
        <v>45</v>
      </c>
      <c r="I100" s="18">
        <v>204</v>
      </c>
      <c r="J100" s="18">
        <v>1</v>
      </c>
      <c r="K100" s="18">
        <v>1</v>
      </c>
      <c r="L100" s="18" t="s">
        <v>523</v>
      </c>
      <c r="M100" s="1">
        <v>1888</v>
      </c>
      <c r="N100" s="18">
        <v>10</v>
      </c>
      <c r="O100" s="18"/>
      <c r="P100" s="18">
        <v>0</v>
      </c>
      <c r="Q100" s="18" t="s">
        <v>40</v>
      </c>
      <c r="R100" s="18" t="s">
        <v>116</v>
      </c>
      <c r="S100" s="18">
        <v>185</v>
      </c>
      <c r="T100" s="19">
        <f t="shared" si="36"/>
        <v>9.7987288135593223E-2</v>
      </c>
      <c r="U100" s="18">
        <v>6590</v>
      </c>
      <c r="V100" s="18"/>
      <c r="W100" s="18">
        <v>149</v>
      </c>
      <c r="X100" s="18"/>
      <c r="Y100" s="18">
        <v>373</v>
      </c>
      <c r="Z100" s="18"/>
      <c r="AA100" s="18">
        <v>0</v>
      </c>
      <c r="AB100" s="18">
        <v>0</v>
      </c>
      <c r="AC100" s="18"/>
      <c r="AD100" s="18">
        <f t="shared" si="27"/>
        <v>7112</v>
      </c>
      <c r="AE100" s="20">
        <f t="shared" si="37"/>
        <v>3.7669491525423728</v>
      </c>
      <c r="AF100" s="20">
        <f t="shared" si="42"/>
        <v>38.443243243243245</v>
      </c>
      <c r="AG100" s="1">
        <v>321</v>
      </c>
      <c r="AH100" s="20">
        <f t="shared" si="38"/>
        <v>17.002118644067796</v>
      </c>
      <c r="AI100" s="20">
        <f t="shared" si="39"/>
        <v>22.155763239875391</v>
      </c>
      <c r="AJ100" s="20">
        <f t="shared" si="40"/>
        <v>11.077881619937695</v>
      </c>
      <c r="AK100" s="18"/>
      <c r="AL100" s="20">
        <f t="shared" si="29"/>
        <v>0</v>
      </c>
      <c r="AM100" s="18">
        <v>332</v>
      </c>
      <c r="AN100" s="20">
        <f t="shared" si="30"/>
        <v>17.584745762711865</v>
      </c>
      <c r="AO100" s="18"/>
      <c r="AP100" s="18">
        <v>9239</v>
      </c>
      <c r="AQ100" s="20">
        <f t="shared" si="31"/>
        <v>4.8935381355932206</v>
      </c>
      <c r="AR100" s="20">
        <f t="shared" si="32"/>
        <v>1.2990719910011248</v>
      </c>
      <c r="AS100" s="18"/>
      <c r="AT100" s="18"/>
      <c r="AU100" s="18"/>
      <c r="AV100" s="18">
        <f t="shared" si="33"/>
        <v>0</v>
      </c>
      <c r="AW100" s="18" t="s">
        <v>40</v>
      </c>
      <c r="AX100" s="18" t="s">
        <v>524</v>
      </c>
      <c r="AY100" s="27">
        <v>877</v>
      </c>
      <c r="AZ100" s="1">
        <v>5922</v>
      </c>
      <c r="BA100" s="20">
        <f t="shared" si="34"/>
        <v>3.1366525423728815</v>
      </c>
      <c r="BB100" s="18">
        <v>1.1000000000000001</v>
      </c>
      <c r="BC100" s="20">
        <f t="shared" si="35"/>
        <v>1.1652542372881356</v>
      </c>
      <c r="BD100" s="18"/>
      <c r="BE100" s="7" t="s">
        <v>39</v>
      </c>
      <c r="BF100" s="2"/>
      <c r="BG100" s="2"/>
    </row>
    <row r="101" spans="1:59" x14ac:dyDescent="0.25">
      <c r="A101" s="6" t="s">
        <v>614</v>
      </c>
      <c r="B101" s="18">
        <v>14002</v>
      </c>
      <c r="C101" s="18" t="s">
        <v>272</v>
      </c>
      <c r="D101" s="18">
        <v>44370</v>
      </c>
      <c r="E101" s="18" t="s">
        <v>269</v>
      </c>
      <c r="F101" s="18">
        <v>44213</v>
      </c>
      <c r="G101" s="18">
        <v>244400552</v>
      </c>
      <c r="H101" s="18" t="s">
        <v>45</v>
      </c>
      <c r="I101" s="18">
        <v>222</v>
      </c>
      <c r="J101" s="18">
        <v>1</v>
      </c>
      <c r="K101" s="18">
        <v>1</v>
      </c>
      <c r="L101" s="18" t="s">
        <v>523</v>
      </c>
      <c r="M101" s="1">
        <v>836</v>
      </c>
      <c r="N101" s="18">
        <v>3.3</v>
      </c>
      <c r="O101" s="18"/>
      <c r="P101" s="18">
        <v>0</v>
      </c>
      <c r="Q101" s="18" t="s">
        <v>40</v>
      </c>
      <c r="R101" s="18" t="s">
        <v>116</v>
      </c>
      <c r="S101" s="18">
        <v>80</v>
      </c>
      <c r="T101" s="19">
        <f t="shared" si="36"/>
        <v>9.569377990430622E-2</v>
      </c>
      <c r="U101" s="18">
        <v>2656</v>
      </c>
      <c r="V101" s="18"/>
      <c r="W101" s="18">
        <v>144</v>
      </c>
      <c r="X101" s="18"/>
      <c r="Y101" s="18">
        <v>111</v>
      </c>
      <c r="Z101" s="18"/>
      <c r="AA101" s="18">
        <v>0</v>
      </c>
      <c r="AB101" s="18">
        <v>0</v>
      </c>
      <c r="AC101" s="18"/>
      <c r="AD101" s="18">
        <f t="shared" si="27"/>
        <v>2911</v>
      </c>
      <c r="AE101" s="20">
        <f t="shared" si="37"/>
        <v>3.4820574162679425</v>
      </c>
      <c r="AF101" s="20">
        <f t="shared" si="42"/>
        <v>36.387500000000003</v>
      </c>
      <c r="AG101" s="1">
        <v>131</v>
      </c>
      <c r="AH101" s="20">
        <f t="shared" si="38"/>
        <v>15.669856459330143</v>
      </c>
      <c r="AI101" s="20">
        <f t="shared" si="39"/>
        <v>22.221374045801525</v>
      </c>
      <c r="AJ101" s="20">
        <f t="shared" si="40"/>
        <v>11.110687022900763</v>
      </c>
      <c r="AK101" s="18"/>
      <c r="AL101" s="20">
        <f t="shared" si="29"/>
        <v>0</v>
      </c>
      <c r="AM101" s="18">
        <v>107</v>
      </c>
      <c r="AN101" s="20">
        <f t="shared" si="30"/>
        <v>12.799043062200957</v>
      </c>
      <c r="AO101" s="18"/>
      <c r="AP101" s="18">
        <v>2245</v>
      </c>
      <c r="AQ101" s="20">
        <f t="shared" si="31"/>
        <v>2.6854066985645932</v>
      </c>
      <c r="AR101" s="20">
        <f t="shared" si="32"/>
        <v>0.77121264170388182</v>
      </c>
      <c r="AS101" s="18"/>
      <c r="AT101" s="18"/>
      <c r="AU101" s="18"/>
      <c r="AV101" s="18">
        <f t="shared" si="33"/>
        <v>0</v>
      </c>
      <c r="AW101" s="18" t="s">
        <v>40</v>
      </c>
      <c r="AX101" s="18" t="s">
        <v>524</v>
      </c>
      <c r="AY101" s="27">
        <v>213</v>
      </c>
      <c r="AZ101" s="1">
        <v>2424</v>
      </c>
      <c r="BA101" s="20">
        <f t="shared" si="34"/>
        <v>2.8995215311004783</v>
      </c>
      <c r="BB101" s="18">
        <v>0.3</v>
      </c>
      <c r="BC101" s="20">
        <f t="shared" si="35"/>
        <v>0.71770334928229662</v>
      </c>
      <c r="BD101" s="18"/>
      <c r="BE101" s="7" t="s">
        <v>39</v>
      </c>
      <c r="BF101" s="2"/>
      <c r="BG101" s="2"/>
    </row>
    <row r="102" spans="1:59" x14ac:dyDescent="0.25">
      <c r="A102" s="6" t="s">
        <v>615</v>
      </c>
      <c r="B102" s="18">
        <v>1888</v>
      </c>
      <c r="C102" s="18" t="s">
        <v>270</v>
      </c>
      <c r="D102" s="18">
        <v>44370</v>
      </c>
      <c r="E102" s="18" t="s">
        <v>269</v>
      </c>
      <c r="F102" s="18">
        <v>44213</v>
      </c>
      <c r="G102" s="18">
        <v>244400552</v>
      </c>
      <c r="H102" s="18" t="s">
        <v>45</v>
      </c>
      <c r="I102" s="18">
        <v>220</v>
      </c>
      <c r="J102" s="18">
        <v>1</v>
      </c>
      <c r="K102" s="18">
        <v>1</v>
      </c>
      <c r="L102" s="18" t="s">
        <v>523</v>
      </c>
      <c r="M102" s="1">
        <v>1132</v>
      </c>
      <c r="N102" s="18">
        <v>6.3</v>
      </c>
      <c r="O102" s="18"/>
      <c r="P102" s="18">
        <v>1</v>
      </c>
      <c r="Q102" s="18" t="s">
        <v>40</v>
      </c>
      <c r="R102" s="18" t="s">
        <v>116</v>
      </c>
      <c r="S102" s="18">
        <v>100</v>
      </c>
      <c r="T102" s="19">
        <f t="shared" si="36"/>
        <v>8.8339222614840993E-2</v>
      </c>
      <c r="U102" s="18">
        <v>3120</v>
      </c>
      <c r="V102" s="18"/>
      <c r="W102" s="18">
        <v>160</v>
      </c>
      <c r="X102" s="18"/>
      <c r="Y102" s="18">
        <v>129</v>
      </c>
      <c r="Z102" s="18"/>
      <c r="AA102" s="18">
        <v>0</v>
      </c>
      <c r="AB102" s="18">
        <v>0</v>
      </c>
      <c r="AC102" s="18"/>
      <c r="AD102" s="18">
        <f t="shared" si="27"/>
        <v>3409</v>
      </c>
      <c r="AE102" s="20">
        <f t="shared" si="37"/>
        <v>3.0114840989399294</v>
      </c>
      <c r="AF102" s="20">
        <f t="shared" si="42"/>
        <v>34.090000000000003</v>
      </c>
      <c r="AG102" s="1">
        <v>154</v>
      </c>
      <c r="AH102" s="20">
        <f t="shared" si="38"/>
        <v>13.604240282685513</v>
      </c>
      <c r="AI102" s="20">
        <f t="shared" si="39"/>
        <v>22.136363636363637</v>
      </c>
      <c r="AJ102" s="20">
        <f t="shared" si="40"/>
        <v>11.068181818181818</v>
      </c>
      <c r="AK102" s="18"/>
      <c r="AL102" s="20">
        <f t="shared" si="29"/>
        <v>0</v>
      </c>
      <c r="AM102" s="18">
        <v>218</v>
      </c>
      <c r="AN102" s="20">
        <f t="shared" si="30"/>
        <v>19.257950530035334</v>
      </c>
      <c r="AO102" s="18"/>
      <c r="AP102" s="18">
        <v>6783</v>
      </c>
      <c r="AQ102" s="20">
        <f t="shared" si="31"/>
        <v>5.9920494699646643</v>
      </c>
      <c r="AR102" s="20">
        <f t="shared" si="32"/>
        <v>1.9897330595482545</v>
      </c>
      <c r="AS102" s="18"/>
      <c r="AT102" s="18"/>
      <c r="AU102" s="18"/>
      <c r="AV102" s="18">
        <f t="shared" si="33"/>
        <v>0</v>
      </c>
      <c r="AW102" s="18" t="s">
        <v>40</v>
      </c>
      <c r="AX102" s="18" t="s">
        <v>524</v>
      </c>
      <c r="AY102" s="27">
        <v>644</v>
      </c>
      <c r="AZ102" s="1">
        <v>2838</v>
      </c>
      <c r="BA102" s="20">
        <f t="shared" si="34"/>
        <v>2.5070671378091873</v>
      </c>
      <c r="BB102" s="18">
        <v>0.3</v>
      </c>
      <c r="BC102" s="20">
        <f t="shared" si="35"/>
        <v>0.53003533568904593</v>
      </c>
      <c r="BD102" s="18"/>
      <c r="BE102" s="7" t="s">
        <v>39</v>
      </c>
      <c r="BF102" s="2"/>
      <c r="BG102" s="2"/>
    </row>
    <row r="103" spans="1:59" x14ac:dyDescent="0.25">
      <c r="A103" s="6" t="s">
        <v>616</v>
      </c>
      <c r="B103" s="18">
        <v>1909</v>
      </c>
      <c r="C103" s="18" t="s">
        <v>268</v>
      </c>
      <c r="D103" s="18">
        <v>44370</v>
      </c>
      <c r="E103" s="18" t="s">
        <v>269</v>
      </c>
      <c r="F103" s="18">
        <v>44213</v>
      </c>
      <c r="G103" s="18">
        <v>244400552</v>
      </c>
      <c r="H103" s="18" t="s">
        <v>45</v>
      </c>
      <c r="I103" s="18">
        <v>200</v>
      </c>
      <c r="J103" s="18">
        <v>1</v>
      </c>
      <c r="K103" s="18">
        <v>1</v>
      </c>
      <c r="L103" s="18" t="s">
        <v>523</v>
      </c>
      <c r="M103" s="1">
        <v>3751</v>
      </c>
      <c r="N103" s="18">
        <v>17</v>
      </c>
      <c r="O103" s="18"/>
      <c r="P103" s="18">
        <v>2</v>
      </c>
      <c r="Q103" s="18" t="s">
        <v>40</v>
      </c>
      <c r="R103" s="18" t="s">
        <v>116</v>
      </c>
      <c r="S103" s="18">
        <v>340</v>
      </c>
      <c r="T103" s="19">
        <f t="shared" si="36"/>
        <v>9.0642495334577453E-2</v>
      </c>
      <c r="U103" s="18">
        <v>15901</v>
      </c>
      <c r="V103" s="18"/>
      <c r="W103" s="18">
        <v>513</v>
      </c>
      <c r="X103" s="18"/>
      <c r="Y103" s="18">
        <v>985</v>
      </c>
      <c r="Z103" s="18"/>
      <c r="AA103" s="18"/>
      <c r="AB103" s="18"/>
      <c r="AC103" s="18"/>
      <c r="AD103" s="18">
        <f t="shared" si="27"/>
        <v>17399</v>
      </c>
      <c r="AE103" s="20">
        <f t="shared" si="37"/>
        <v>4.6384964009597445</v>
      </c>
      <c r="AF103" s="20">
        <f t="shared" si="42"/>
        <v>51.173529411764704</v>
      </c>
      <c r="AG103" s="1">
        <v>784</v>
      </c>
      <c r="AH103" s="20">
        <f t="shared" si="38"/>
        <v>20.901093041855503</v>
      </c>
      <c r="AI103" s="20">
        <f t="shared" si="39"/>
        <v>22.192602040816325</v>
      </c>
      <c r="AJ103" s="20">
        <f t="shared" si="40"/>
        <v>11.096301020408163</v>
      </c>
      <c r="AK103" s="18"/>
      <c r="AL103" s="20">
        <f t="shared" si="29"/>
        <v>0</v>
      </c>
      <c r="AM103" s="18">
        <v>960</v>
      </c>
      <c r="AN103" s="20">
        <f t="shared" si="30"/>
        <v>25.593175153292457</v>
      </c>
      <c r="AO103" s="18"/>
      <c r="AP103" s="18">
        <v>34045</v>
      </c>
      <c r="AQ103" s="20">
        <f t="shared" si="31"/>
        <v>9.0762463343108504</v>
      </c>
      <c r="AR103" s="20">
        <f t="shared" si="32"/>
        <v>1.9567216506695788</v>
      </c>
      <c r="AS103" s="18"/>
      <c r="AT103" s="18"/>
      <c r="AU103" s="18"/>
      <c r="AV103" s="18">
        <f t="shared" si="33"/>
        <v>0</v>
      </c>
      <c r="AW103" s="18" t="s">
        <v>40</v>
      </c>
      <c r="AX103" s="18" t="s">
        <v>524</v>
      </c>
      <c r="AY103" s="27">
        <v>3233</v>
      </c>
      <c r="AZ103" s="1">
        <v>14487</v>
      </c>
      <c r="BA103" s="20">
        <f t="shared" si="34"/>
        <v>3.8621700879765397</v>
      </c>
      <c r="BB103" s="18">
        <v>3</v>
      </c>
      <c r="BC103" s="20">
        <f t="shared" si="35"/>
        <v>1.5995734470807785</v>
      </c>
      <c r="BD103" s="18"/>
      <c r="BE103" s="7" t="s">
        <v>39</v>
      </c>
      <c r="BF103" s="2"/>
      <c r="BG103" s="2"/>
    </row>
    <row r="104" spans="1:59" x14ac:dyDescent="0.25">
      <c r="A104" s="6" t="s">
        <v>617</v>
      </c>
      <c r="B104" s="18">
        <v>13317</v>
      </c>
      <c r="C104" s="18" t="s">
        <v>618</v>
      </c>
      <c r="D104" s="18">
        <v>44110</v>
      </c>
      <c r="E104" s="18" t="s">
        <v>617</v>
      </c>
      <c r="F104" s="18">
        <v>44085</v>
      </c>
      <c r="G104" s="18">
        <v>200072726</v>
      </c>
      <c r="H104" s="18" t="s">
        <v>100</v>
      </c>
      <c r="I104" s="18">
        <v>170</v>
      </c>
      <c r="J104" s="18">
        <v>1</v>
      </c>
      <c r="K104" s="18">
        <v>1</v>
      </c>
      <c r="L104" s="18" t="s">
        <v>619</v>
      </c>
      <c r="M104" s="18">
        <v>1026</v>
      </c>
      <c r="N104" s="18">
        <v>10</v>
      </c>
      <c r="O104" s="18">
        <v>6</v>
      </c>
      <c r="P104" s="18">
        <v>3</v>
      </c>
      <c r="Q104" s="18" t="s">
        <v>40</v>
      </c>
      <c r="R104" s="18" t="s">
        <v>345</v>
      </c>
      <c r="S104" s="18">
        <v>119</v>
      </c>
      <c r="T104" s="19">
        <f t="shared" si="36"/>
        <v>0.11598440545808966</v>
      </c>
      <c r="U104" s="18">
        <v>2476</v>
      </c>
      <c r="V104" s="18">
        <v>155</v>
      </c>
      <c r="W104" s="18">
        <v>21</v>
      </c>
      <c r="X104" s="18">
        <v>0</v>
      </c>
      <c r="Y104" s="18">
        <v>0</v>
      </c>
      <c r="Z104" s="18">
        <v>0</v>
      </c>
      <c r="AA104" s="18"/>
      <c r="AB104" s="18"/>
      <c r="AC104" s="18">
        <v>0</v>
      </c>
      <c r="AD104" s="18">
        <f t="shared" si="27"/>
        <v>2497</v>
      </c>
      <c r="AE104" s="20">
        <f t="shared" si="37"/>
        <v>2.4337231968810915</v>
      </c>
      <c r="AF104" s="20">
        <f t="shared" si="42"/>
        <v>20.983193277310924</v>
      </c>
      <c r="AG104" s="18">
        <f t="shared" ref="AG104:AG111" si="43">V104+X104+Z104+AB104</f>
        <v>155</v>
      </c>
      <c r="AH104" s="20">
        <f t="shared" si="38"/>
        <v>15.107212475633528</v>
      </c>
      <c r="AI104" s="20">
        <f t="shared" si="39"/>
        <v>16.109677419354838</v>
      </c>
      <c r="AJ104" s="20">
        <f t="shared" si="40"/>
        <v>8.0548387096774192</v>
      </c>
      <c r="AK104" s="18"/>
      <c r="AL104" s="20">
        <f t="shared" si="29"/>
        <v>0</v>
      </c>
      <c r="AM104" s="18">
        <v>63</v>
      </c>
      <c r="AN104" s="20">
        <f t="shared" si="30"/>
        <v>6.1403508771929829</v>
      </c>
      <c r="AO104" s="18">
        <v>406</v>
      </c>
      <c r="AP104" s="18">
        <v>1119</v>
      </c>
      <c r="AQ104" s="20">
        <f t="shared" si="31"/>
        <v>1.0906432748538011</v>
      </c>
      <c r="AR104" s="20">
        <f t="shared" si="32"/>
        <v>0.44813776531838206</v>
      </c>
      <c r="AS104" s="18">
        <v>205</v>
      </c>
      <c r="AT104" s="18"/>
      <c r="AU104" s="18">
        <v>2</v>
      </c>
      <c r="AV104" s="18">
        <f t="shared" si="33"/>
        <v>207</v>
      </c>
      <c r="AW104" s="18" t="s">
        <v>39</v>
      </c>
      <c r="AX104" s="18"/>
      <c r="AY104" s="21">
        <v>256</v>
      </c>
      <c r="AZ104" s="18">
        <v>1755</v>
      </c>
      <c r="BA104" s="20">
        <f t="shared" si="34"/>
        <v>1.7105263157894737</v>
      </c>
      <c r="BB104" s="18">
        <v>0.17</v>
      </c>
      <c r="BC104" s="20">
        <f t="shared" si="35"/>
        <v>0.33138401559454189</v>
      </c>
      <c r="BD104" s="18">
        <v>8</v>
      </c>
      <c r="BE104" s="7" t="s">
        <v>40</v>
      </c>
      <c r="BF104" s="2"/>
    </row>
    <row r="105" spans="1:59" x14ac:dyDescent="0.25">
      <c r="A105" s="6" t="s">
        <v>620</v>
      </c>
      <c r="B105" s="18">
        <v>13196</v>
      </c>
      <c r="C105" s="18" t="s">
        <v>621</v>
      </c>
      <c r="D105" s="18">
        <v>44590</v>
      </c>
      <c r="E105" s="18" t="s">
        <v>620</v>
      </c>
      <c r="F105" s="18">
        <v>44086</v>
      </c>
      <c r="G105" s="18">
        <v>200072726</v>
      </c>
      <c r="H105" s="18" t="s">
        <v>100</v>
      </c>
      <c r="I105" s="18">
        <v>179</v>
      </c>
      <c r="J105" s="18">
        <v>1</v>
      </c>
      <c r="K105" s="18">
        <v>1</v>
      </c>
      <c r="L105" s="18" t="s">
        <v>622</v>
      </c>
      <c r="M105" s="18">
        <v>1076</v>
      </c>
      <c r="N105" s="18">
        <v>5</v>
      </c>
      <c r="O105" s="18">
        <v>4</v>
      </c>
      <c r="P105" s="18">
        <v>1</v>
      </c>
      <c r="Q105" s="18" t="s">
        <v>40</v>
      </c>
      <c r="R105" s="18" t="s">
        <v>345</v>
      </c>
      <c r="S105" s="18">
        <v>96</v>
      </c>
      <c r="T105" s="19">
        <f t="shared" si="36"/>
        <v>8.9219330855018583E-2</v>
      </c>
      <c r="U105" s="18">
        <v>1576</v>
      </c>
      <c r="V105" s="18">
        <v>70</v>
      </c>
      <c r="W105" s="18">
        <v>124</v>
      </c>
      <c r="X105" s="18">
        <v>0</v>
      </c>
      <c r="Y105" s="18">
        <v>97</v>
      </c>
      <c r="Z105" s="18">
        <v>5</v>
      </c>
      <c r="AA105" s="18">
        <v>0</v>
      </c>
      <c r="AB105" s="18">
        <v>0</v>
      </c>
      <c r="AC105" s="18">
        <v>9</v>
      </c>
      <c r="AD105" s="18">
        <f t="shared" si="27"/>
        <v>1797</v>
      </c>
      <c r="AE105" s="20">
        <f t="shared" si="37"/>
        <v>1.6700743494423791</v>
      </c>
      <c r="AF105" s="20">
        <f t="shared" si="42"/>
        <v>18.71875</v>
      </c>
      <c r="AG105" s="18">
        <f t="shared" si="43"/>
        <v>75</v>
      </c>
      <c r="AH105" s="20">
        <f t="shared" si="38"/>
        <v>6.970260223048327</v>
      </c>
      <c r="AI105" s="20">
        <f t="shared" si="39"/>
        <v>23.96</v>
      </c>
      <c r="AJ105" s="20">
        <f t="shared" si="40"/>
        <v>11.98</v>
      </c>
      <c r="AK105" s="18"/>
      <c r="AL105" s="20">
        <f t="shared" si="29"/>
        <v>0</v>
      </c>
      <c r="AM105" s="18">
        <v>79</v>
      </c>
      <c r="AN105" s="20">
        <f t="shared" si="30"/>
        <v>7.3420074349442377</v>
      </c>
      <c r="AO105" s="18">
        <v>753</v>
      </c>
      <c r="AP105" s="18">
        <v>1855</v>
      </c>
      <c r="AQ105" s="20">
        <f t="shared" si="31"/>
        <v>1.7239776951672863</v>
      </c>
      <c r="AR105" s="20">
        <f t="shared" si="32"/>
        <v>1.0322760155815247</v>
      </c>
      <c r="AS105" s="18">
        <v>453</v>
      </c>
      <c r="AT105" s="18">
        <v>0</v>
      </c>
      <c r="AU105" s="18">
        <v>25</v>
      </c>
      <c r="AV105" s="18">
        <f t="shared" si="33"/>
        <v>478</v>
      </c>
      <c r="AW105" s="18" t="s">
        <v>39</v>
      </c>
      <c r="AX105" s="18"/>
      <c r="AY105" s="21">
        <v>424</v>
      </c>
      <c r="AZ105" s="18">
        <v>849</v>
      </c>
      <c r="BA105" s="20">
        <f t="shared" si="34"/>
        <v>0.78903345724907059</v>
      </c>
      <c r="BB105" s="18">
        <v>0.15</v>
      </c>
      <c r="BC105" s="20">
        <f t="shared" si="35"/>
        <v>0.27881040892193309</v>
      </c>
      <c r="BD105" s="18">
        <v>3</v>
      </c>
      <c r="BE105" s="7" t="s">
        <v>40</v>
      </c>
      <c r="BF105" s="2"/>
    </row>
    <row r="106" spans="1:59" x14ac:dyDescent="0.25">
      <c r="A106" s="6" t="s">
        <v>623</v>
      </c>
      <c r="B106" s="18">
        <v>13623</v>
      </c>
      <c r="C106" s="18" t="s">
        <v>273</v>
      </c>
      <c r="D106" s="18">
        <v>44270</v>
      </c>
      <c r="E106" s="18" t="s">
        <v>274</v>
      </c>
      <c r="F106" s="18">
        <v>44087</v>
      </c>
      <c r="G106" s="18">
        <v>200071546</v>
      </c>
      <c r="H106" s="18" t="s">
        <v>119</v>
      </c>
      <c r="I106" s="18">
        <v>64</v>
      </c>
      <c r="J106" s="18">
        <v>1</v>
      </c>
      <c r="K106" s="18">
        <v>1</v>
      </c>
      <c r="L106" s="18" t="s">
        <v>275</v>
      </c>
      <c r="M106" s="1">
        <v>6536</v>
      </c>
      <c r="N106" s="18">
        <v>17.5</v>
      </c>
      <c r="O106" s="18">
        <v>40</v>
      </c>
      <c r="P106" s="18">
        <v>2</v>
      </c>
      <c r="Q106" s="18" t="s">
        <v>40</v>
      </c>
      <c r="R106" s="18"/>
      <c r="S106" s="18">
        <v>390</v>
      </c>
      <c r="T106" s="19">
        <f t="shared" si="36"/>
        <v>5.9669522643818848E-2</v>
      </c>
      <c r="U106" s="18">
        <v>12204</v>
      </c>
      <c r="V106" s="18">
        <v>1322</v>
      </c>
      <c r="W106" s="18">
        <v>0</v>
      </c>
      <c r="X106" s="18">
        <v>0</v>
      </c>
      <c r="Y106" s="18">
        <v>0</v>
      </c>
      <c r="Z106" s="18">
        <v>0</v>
      </c>
      <c r="AA106" s="18">
        <v>0</v>
      </c>
      <c r="AB106" s="18">
        <v>0</v>
      </c>
      <c r="AC106" s="18">
        <v>40</v>
      </c>
      <c r="AD106" s="18">
        <f t="shared" si="27"/>
        <v>12204</v>
      </c>
      <c r="AE106" s="20">
        <f t="shared" si="37"/>
        <v>1.8671970624235006</v>
      </c>
      <c r="AF106" s="20">
        <f t="shared" si="42"/>
        <v>31.292307692307691</v>
      </c>
      <c r="AG106" s="18">
        <f t="shared" si="43"/>
        <v>1322</v>
      </c>
      <c r="AH106" s="20">
        <f t="shared" si="38"/>
        <v>20.226438188494491</v>
      </c>
      <c r="AI106" s="20">
        <f t="shared" si="39"/>
        <v>9.2314674735249618</v>
      </c>
      <c r="AJ106" s="20">
        <f t="shared" si="40"/>
        <v>4.6157337367624809</v>
      </c>
      <c r="AK106" s="18">
        <v>1325</v>
      </c>
      <c r="AL106" s="20">
        <f t="shared" si="29"/>
        <v>20.27233782129743</v>
      </c>
      <c r="AM106" s="18">
        <v>1222</v>
      </c>
      <c r="AN106" s="20">
        <f t="shared" si="30"/>
        <v>18.696450428396574</v>
      </c>
      <c r="AO106" s="18">
        <v>15600</v>
      </c>
      <c r="AP106" s="18">
        <v>45511</v>
      </c>
      <c r="AQ106" s="20">
        <f t="shared" si="31"/>
        <v>6.9631272949816401</v>
      </c>
      <c r="AR106" s="20">
        <f t="shared" si="32"/>
        <v>3.7291871517535236</v>
      </c>
      <c r="AS106" s="18">
        <v>5404</v>
      </c>
      <c r="AT106" s="18"/>
      <c r="AU106" s="18">
        <v>2</v>
      </c>
      <c r="AV106" s="18">
        <f t="shared" si="33"/>
        <v>5406</v>
      </c>
      <c r="AW106" s="18"/>
      <c r="AX106" s="18"/>
      <c r="AY106" s="21">
        <v>3538</v>
      </c>
      <c r="AZ106" s="18">
        <v>17619</v>
      </c>
      <c r="BA106" s="20">
        <f t="shared" si="34"/>
        <v>2.6956854345165238</v>
      </c>
      <c r="BB106" s="18">
        <v>2.79</v>
      </c>
      <c r="BC106" s="20">
        <f t="shared" si="35"/>
        <v>0.8537331701346389</v>
      </c>
      <c r="BD106" s="18">
        <v>15</v>
      </c>
      <c r="BE106" s="7"/>
    </row>
    <row r="107" spans="1:59" x14ac:dyDescent="0.25">
      <c r="A107" s="6" t="s">
        <v>624</v>
      </c>
      <c r="B107" s="18">
        <v>13884</v>
      </c>
      <c r="C107" s="18" t="s">
        <v>276</v>
      </c>
      <c r="D107" s="18">
        <v>44270</v>
      </c>
      <c r="E107" s="18" t="s">
        <v>274</v>
      </c>
      <c r="F107" s="18">
        <v>44087</v>
      </c>
      <c r="G107" s="18">
        <v>200071546</v>
      </c>
      <c r="H107" s="18" t="s">
        <v>119</v>
      </c>
      <c r="I107" s="18">
        <v>77</v>
      </c>
      <c r="J107" s="18">
        <v>1</v>
      </c>
      <c r="K107" s="18">
        <v>1</v>
      </c>
      <c r="L107" s="18" t="s">
        <v>289</v>
      </c>
      <c r="M107" s="1">
        <v>1281</v>
      </c>
      <c r="N107" s="18">
        <v>3.8</v>
      </c>
      <c r="O107" s="18">
        <v>24</v>
      </c>
      <c r="P107" s="18">
        <v>0</v>
      </c>
      <c r="Q107" s="18" t="s">
        <v>39</v>
      </c>
      <c r="R107" s="18"/>
      <c r="S107" s="18">
        <v>70</v>
      </c>
      <c r="T107" s="19">
        <f t="shared" si="36"/>
        <v>5.4644808743169397E-2</v>
      </c>
      <c r="U107" s="18">
        <v>2700</v>
      </c>
      <c r="V107" s="18">
        <v>161</v>
      </c>
      <c r="W107" s="18">
        <v>0</v>
      </c>
      <c r="X107" s="18">
        <v>0</v>
      </c>
      <c r="Y107" s="18">
        <v>130</v>
      </c>
      <c r="Z107" s="18">
        <v>0</v>
      </c>
      <c r="AA107" s="18">
        <v>0</v>
      </c>
      <c r="AB107" s="18">
        <v>0</v>
      </c>
      <c r="AC107" s="18">
        <v>2</v>
      </c>
      <c r="AD107" s="18">
        <f t="shared" si="27"/>
        <v>2830</v>
      </c>
      <c r="AE107" s="20">
        <f t="shared" si="37"/>
        <v>2.2092115534738483</v>
      </c>
      <c r="AF107" s="20">
        <f t="shared" si="42"/>
        <v>40.428571428571431</v>
      </c>
      <c r="AG107" s="18">
        <f t="shared" si="43"/>
        <v>161</v>
      </c>
      <c r="AH107" s="20">
        <f t="shared" si="38"/>
        <v>12.568306010928962</v>
      </c>
      <c r="AI107" s="20">
        <f t="shared" si="39"/>
        <v>17.577639751552795</v>
      </c>
      <c r="AJ107" s="20">
        <f t="shared" si="40"/>
        <v>8.7888198757763973</v>
      </c>
      <c r="AK107" s="18"/>
      <c r="AL107" s="20">
        <f t="shared" si="29"/>
        <v>0</v>
      </c>
      <c r="AM107" s="18">
        <v>211</v>
      </c>
      <c r="AN107" s="20">
        <f t="shared" si="30"/>
        <v>16.471506635441063</v>
      </c>
      <c r="AO107" s="18">
        <v>1600</v>
      </c>
      <c r="AP107" s="18">
        <v>2594</v>
      </c>
      <c r="AQ107" s="20">
        <f t="shared" si="31"/>
        <v>2.0249804839968775</v>
      </c>
      <c r="AR107" s="20">
        <f t="shared" si="32"/>
        <v>0.91660777385159009</v>
      </c>
      <c r="AS107" s="18"/>
      <c r="AT107" s="18"/>
      <c r="AU107" s="18"/>
      <c r="AV107" s="18">
        <f t="shared" si="33"/>
        <v>0</v>
      </c>
      <c r="AW107" s="18"/>
      <c r="AX107" s="18"/>
      <c r="AY107" s="21"/>
      <c r="AZ107" s="18">
        <v>3267</v>
      </c>
      <c r="BA107" s="20">
        <f t="shared" si="34"/>
        <v>2.550351288056206</v>
      </c>
      <c r="BB107" s="18">
        <v>0</v>
      </c>
      <c r="BC107" s="20">
        <f t="shared" si="35"/>
        <v>0</v>
      </c>
      <c r="BD107" s="18">
        <v>17</v>
      </c>
      <c r="BE107" s="7" t="s">
        <v>39</v>
      </c>
    </row>
    <row r="108" spans="1:59" x14ac:dyDescent="0.25">
      <c r="A108" s="6" t="s">
        <v>277</v>
      </c>
      <c r="B108" s="18">
        <v>13625</v>
      </c>
      <c r="C108" s="18" t="s">
        <v>278</v>
      </c>
      <c r="D108" s="18">
        <v>44690</v>
      </c>
      <c r="E108" s="18" t="s">
        <v>277</v>
      </c>
      <c r="F108" s="18">
        <v>44088</v>
      </c>
      <c r="G108" s="18">
        <v>200067635</v>
      </c>
      <c r="H108" s="18" t="s">
        <v>41</v>
      </c>
      <c r="I108" s="18">
        <v>132</v>
      </c>
      <c r="J108" s="18">
        <v>1</v>
      </c>
      <c r="K108" s="18">
        <v>1</v>
      </c>
      <c r="L108" s="18"/>
      <c r="M108" s="18">
        <v>3050</v>
      </c>
      <c r="N108" s="18">
        <v>4</v>
      </c>
      <c r="O108" s="18">
        <v>9</v>
      </c>
      <c r="P108" s="18">
        <v>0</v>
      </c>
      <c r="Q108" s="18" t="s">
        <v>39</v>
      </c>
      <c r="R108" s="18" t="s">
        <v>625</v>
      </c>
      <c r="S108" s="18">
        <v>170</v>
      </c>
      <c r="T108" s="19">
        <f t="shared" si="36"/>
        <v>5.5737704918032788E-2</v>
      </c>
      <c r="U108" s="18">
        <v>4563</v>
      </c>
      <c r="V108" s="18">
        <v>545</v>
      </c>
      <c r="W108" s="18">
        <v>0</v>
      </c>
      <c r="X108" s="18">
        <v>0</v>
      </c>
      <c r="Y108" s="18">
        <v>0</v>
      </c>
      <c r="Z108" s="18">
        <v>0</v>
      </c>
      <c r="AA108" s="18">
        <v>0</v>
      </c>
      <c r="AB108" s="18">
        <v>0</v>
      </c>
      <c r="AC108" s="18">
        <v>12</v>
      </c>
      <c r="AD108" s="18">
        <f t="shared" si="27"/>
        <v>4563</v>
      </c>
      <c r="AE108" s="20">
        <f t="shared" si="37"/>
        <v>1.4960655737704918</v>
      </c>
      <c r="AF108" s="20">
        <f t="shared" si="42"/>
        <v>26.841176470588234</v>
      </c>
      <c r="AG108" s="18">
        <f t="shared" si="43"/>
        <v>545</v>
      </c>
      <c r="AH108" s="20">
        <f t="shared" si="38"/>
        <v>17.868852459016395</v>
      </c>
      <c r="AI108" s="20">
        <f t="shared" si="39"/>
        <v>8.3724770642201829</v>
      </c>
      <c r="AJ108" s="20">
        <f t="shared" si="40"/>
        <v>4.1862385321100914</v>
      </c>
      <c r="AK108" s="18"/>
      <c r="AL108" s="20">
        <f t="shared" si="29"/>
        <v>0</v>
      </c>
      <c r="AM108" s="18">
        <v>301</v>
      </c>
      <c r="AN108" s="20">
        <f t="shared" si="30"/>
        <v>9.8688524590163933</v>
      </c>
      <c r="AO108" s="18">
        <v>3027</v>
      </c>
      <c r="AP108" s="18">
        <v>7212</v>
      </c>
      <c r="AQ108" s="20">
        <f t="shared" si="31"/>
        <v>2.3645901639344262</v>
      </c>
      <c r="AR108" s="20">
        <f t="shared" si="32"/>
        <v>1.5805391190006575</v>
      </c>
      <c r="AS108" s="18">
        <v>1826</v>
      </c>
      <c r="AT108" s="18">
        <v>8</v>
      </c>
      <c r="AU108" s="18">
        <v>0</v>
      </c>
      <c r="AV108" s="18">
        <f t="shared" si="33"/>
        <v>1834</v>
      </c>
      <c r="AW108" s="18" t="s">
        <v>39</v>
      </c>
      <c r="AX108" s="18"/>
      <c r="AY108" s="21">
        <v>150</v>
      </c>
      <c r="AZ108" s="18">
        <v>4925</v>
      </c>
      <c r="BA108" s="20">
        <f t="shared" si="34"/>
        <v>1.6147540983606556</v>
      </c>
      <c r="BB108" s="18">
        <v>0</v>
      </c>
      <c r="BC108" s="20">
        <f t="shared" si="35"/>
        <v>0</v>
      </c>
      <c r="BD108" s="18">
        <v>21</v>
      </c>
      <c r="BE108" s="7" t="s">
        <v>39</v>
      </c>
    </row>
    <row r="109" spans="1:59" x14ac:dyDescent="0.25">
      <c r="A109" s="6" t="s">
        <v>279</v>
      </c>
      <c r="B109" s="18">
        <v>1872</v>
      </c>
      <c r="C109" s="18" t="s">
        <v>280</v>
      </c>
      <c r="D109" s="18">
        <v>44260</v>
      </c>
      <c r="E109" s="18" t="s">
        <v>279</v>
      </c>
      <c r="F109" s="18">
        <v>44089</v>
      </c>
      <c r="G109" s="18">
        <v>200072734</v>
      </c>
      <c r="H109" s="18" t="s">
        <v>76</v>
      </c>
      <c r="I109" s="18">
        <v>45</v>
      </c>
      <c r="J109" s="18">
        <v>1</v>
      </c>
      <c r="K109" s="18">
        <v>1</v>
      </c>
      <c r="L109" s="18" t="s">
        <v>528</v>
      </c>
      <c r="M109" s="18">
        <v>3586</v>
      </c>
      <c r="N109" s="18">
        <v>9.5</v>
      </c>
      <c r="O109" s="18">
        <v>21</v>
      </c>
      <c r="P109" s="18">
        <v>2</v>
      </c>
      <c r="Q109" s="18" t="s">
        <v>40</v>
      </c>
      <c r="R109" s="18" t="s">
        <v>529</v>
      </c>
      <c r="S109" s="18">
        <v>175</v>
      </c>
      <c r="T109" s="19">
        <f t="shared" si="36"/>
        <v>4.8800892359174571E-2</v>
      </c>
      <c r="U109" s="18">
        <v>6748</v>
      </c>
      <c r="V109" s="18">
        <v>806</v>
      </c>
      <c r="W109" s="18">
        <v>14</v>
      </c>
      <c r="X109" s="18">
        <v>0</v>
      </c>
      <c r="Y109" s="18">
        <v>1099</v>
      </c>
      <c r="Z109" s="18">
        <v>134</v>
      </c>
      <c r="AA109" s="18">
        <v>0</v>
      </c>
      <c r="AB109" s="18">
        <v>0</v>
      </c>
      <c r="AC109" s="18">
        <v>19</v>
      </c>
      <c r="AD109" s="18">
        <f t="shared" si="27"/>
        <v>7861</v>
      </c>
      <c r="AE109" s="20">
        <f t="shared" si="37"/>
        <v>2.1921360847741216</v>
      </c>
      <c r="AF109" s="20">
        <f t="shared" si="42"/>
        <v>44.92</v>
      </c>
      <c r="AG109" s="18">
        <f t="shared" si="43"/>
        <v>940</v>
      </c>
      <c r="AH109" s="20">
        <f t="shared" si="38"/>
        <v>26.213050752928055</v>
      </c>
      <c r="AI109" s="20">
        <f t="shared" si="39"/>
        <v>8.3627659574468094</v>
      </c>
      <c r="AJ109" s="20">
        <f t="shared" si="40"/>
        <v>4.1813829787234047</v>
      </c>
      <c r="AK109" s="18"/>
      <c r="AL109" s="20">
        <f t="shared" si="29"/>
        <v>0</v>
      </c>
      <c r="AM109" s="18">
        <v>618</v>
      </c>
      <c r="AN109" s="20">
        <f t="shared" si="30"/>
        <v>17.233686558839935</v>
      </c>
      <c r="AO109" s="18"/>
      <c r="AP109" s="18">
        <v>25622</v>
      </c>
      <c r="AQ109" s="20">
        <f t="shared" si="31"/>
        <v>7.1450083658672616</v>
      </c>
      <c r="AR109" s="20">
        <f t="shared" si="32"/>
        <v>3.2593817580460502</v>
      </c>
      <c r="AS109" s="18">
        <v>260</v>
      </c>
      <c r="AT109" s="18">
        <v>4</v>
      </c>
      <c r="AU109" s="18">
        <v>10</v>
      </c>
      <c r="AV109" s="18">
        <f t="shared" si="33"/>
        <v>274</v>
      </c>
      <c r="AW109" s="18" t="s">
        <v>39</v>
      </c>
      <c r="AX109" s="18"/>
      <c r="AY109" s="27">
        <v>1961</v>
      </c>
      <c r="AZ109" s="18">
        <v>14818</v>
      </c>
      <c r="BA109" s="20">
        <f t="shared" si="34"/>
        <v>4.1321807027328497</v>
      </c>
      <c r="BB109" s="1">
        <v>1</v>
      </c>
      <c r="BC109" s="20">
        <f t="shared" si="35"/>
        <v>0.5577244841048522</v>
      </c>
      <c r="BD109" s="18">
        <v>7</v>
      </c>
      <c r="BE109" s="7" t="s">
        <v>40</v>
      </c>
    </row>
    <row r="110" spans="1:59" x14ac:dyDescent="0.25">
      <c r="A110" s="6" t="s">
        <v>626</v>
      </c>
      <c r="B110" s="18">
        <v>13200</v>
      </c>
      <c r="C110" s="18" t="s">
        <v>627</v>
      </c>
      <c r="D110" s="18">
        <v>44170</v>
      </c>
      <c r="E110" s="18" t="s">
        <v>626</v>
      </c>
      <c r="F110" s="18">
        <v>44091</v>
      </c>
      <c r="G110" s="18">
        <v>200072726</v>
      </c>
      <c r="H110" s="18" t="s">
        <v>100</v>
      </c>
      <c r="I110" s="18">
        <v>171</v>
      </c>
      <c r="J110" s="18">
        <v>1</v>
      </c>
      <c r="K110" s="18">
        <v>1</v>
      </c>
      <c r="L110" s="18" t="s">
        <v>628</v>
      </c>
      <c r="M110" s="18">
        <v>1534</v>
      </c>
      <c r="N110" s="18">
        <v>16</v>
      </c>
      <c r="O110" s="18">
        <v>5</v>
      </c>
      <c r="P110" s="18">
        <v>1</v>
      </c>
      <c r="Q110" s="18" t="s">
        <v>40</v>
      </c>
      <c r="R110" s="18" t="s">
        <v>345</v>
      </c>
      <c r="S110" s="18">
        <v>162</v>
      </c>
      <c r="T110" s="19">
        <f t="shared" si="36"/>
        <v>0.10560625814863103</v>
      </c>
      <c r="U110" s="18">
        <v>3179</v>
      </c>
      <c r="V110" s="18">
        <v>88</v>
      </c>
      <c r="W110" s="18">
        <v>136</v>
      </c>
      <c r="X110" s="18">
        <v>0</v>
      </c>
      <c r="Y110" s="18">
        <v>149</v>
      </c>
      <c r="Z110" s="18">
        <v>8</v>
      </c>
      <c r="AA110" s="18">
        <v>0</v>
      </c>
      <c r="AB110" s="18">
        <v>0</v>
      </c>
      <c r="AC110" s="18">
        <v>14</v>
      </c>
      <c r="AD110" s="18">
        <f t="shared" si="27"/>
        <v>3464</v>
      </c>
      <c r="AE110" s="20">
        <f t="shared" si="37"/>
        <v>2.2581486310299868</v>
      </c>
      <c r="AF110" s="20">
        <f t="shared" si="42"/>
        <v>21.382716049382715</v>
      </c>
      <c r="AG110" s="18">
        <f t="shared" si="43"/>
        <v>96</v>
      </c>
      <c r="AH110" s="20">
        <f t="shared" si="38"/>
        <v>6.2581486310299868</v>
      </c>
      <c r="AI110" s="20">
        <f t="shared" si="39"/>
        <v>36.083333333333336</v>
      </c>
      <c r="AJ110" s="20">
        <f t="shared" si="40"/>
        <v>18.041666666666668</v>
      </c>
      <c r="AK110" s="18"/>
      <c r="AL110" s="20">
        <f t="shared" si="29"/>
        <v>0</v>
      </c>
      <c r="AM110" s="18">
        <v>207</v>
      </c>
      <c r="AN110" s="20">
        <f t="shared" si="30"/>
        <v>13.494132985658409</v>
      </c>
      <c r="AO110" s="18">
        <v>2164</v>
      </c>
      <c r="AP110" s="18">
        <v>6768</v>
      </c>
      <c r="AQ110" s="20">
        <f t="shared" si="31"/>
        <v>4.4119947848761409</v>
      </c>
      <c r="AR110" s="20">
        <f t="shared" si="32"/>
        <v>1.953810623556582</v>
      </c>
      <c r="AS110" s="18">
        <v>1534</v>
      </c>
      <c r="AT110" s="18">
        <v>15</v>
      </c>
      <c r="AU110" s="18">
        <v>121</v>
      </c>
      <c r="AV110" s="18">
        <f t="shared" si="33"/>
        <v>1670</v>
      </c>
      <c r="AW110" s="18" t="s">
        <v>39</v>
      </c>
      <c r="AX110" s="18"/>
      <c r="AY110" s="21">
        <v>1548</v>
      </c>
      <c r="AZ110" s="18">
        <v>1087</v>
      </c>
      <c r="BA110" s="20">
        <f t="shared" si="34"/>
        <v>0.70860495436766624</v>
      </c>
      <c r="BB110" s="18">
        <v>0.24</v>
      </c>
      <c r="BC110" s="20">
        <f t="shared" si="35"/>
        <v>0.31290743155149936</v>
      </c>
      <c r="BD110" s="18">
        <v>14</v>
      </c>
      <c r="BE110" s="7" t="s">
        <v>40</v>
      </c>
      <c r="BF110" s="2"/>
    </row>
    <row r="111" spans="1:59" x14ac:dyDescent="0.25">
      <c r="A111" s="6" t="s">
        <v>281</v>
      </c>
      <c r="B111" s="18">
        <v>1873</v>
      </c>
      <c r="C111" s="18" t="s">
        <v>51</v>
      </c>
      <c r="D111" s="18">
        <v>44470</v>
      </c>
      <c r="E111" s="18" t="s">
        <v>281</v>
      </c>
      <c r="F111" s="18">
        <v>44094</v>
      </c>
      <c r="G111" s="18">
        <v>244400404</v>
      </c>
      <c r="H111" s="18" t="s">
        <v>56</v>
      </c>
      <c r="I111" s="18">
        <v>181</v>
      </c>
      <c r="J111" s="18">
        <v>1</v>
      </c>
      <c r="K111" s="18">
        <v>1</v>
      </c>
      <c r="L111" s="18" t="s">
        <v>629</v>
      </c>
      <c r="M111" s="18">
        <v>3309</v>
      </c>
      <c r="N111" s="18">
        <v>11.3</v>
      </c>
      <c r="O111" s="18">
        <v>13</v>
      </c>
      <c r="P111" s="18">
        <v>1</v>
      </c>
      <c r="Q111" s="18" t="s">
        <v>40</v>
      </c>
      <c r="R111" s="18" t="s">
        <v>282</v>
      </c>
      <c r="S111" s="18">
        <v>110</v>
      </c>
      <c r="T111" s="19">
        <f t="shared" si="36"/>
        <v>3.324267150196434E-2</v>
      </c>
      <c r="U111" s="18">
        <v>11087</v>
      </c>
      <c r="V111" s="18">
        <v>898</v>
      </c>
      <c r="W111" s="18">
        <v>0</v>
      </c>
      <c r="X111" s="18">
        <v>0</v>
      </c>
      <c r="Y111" s="18">
        <v>0</v>
      </c>
      <c r="Z111" s="18">
        <v>0</v>
      </c>
      <c r="AA111" s="18">
        <v>0</v>
      </c>
      <c r="AB111" s="18">
        <v>0</v>
      </c>
      <c r="AC111" s="18">
        <v>22</v>
      </c>
      <c r="AD111" s="18">
        <f t="shared" si="27"/>
        <v>11087</v>
      </c>
      <c r="AE111" s="20">
        <f t="shared" si="37"/>
        <v>3.3505590812934423</v>
      </c>
      <c r="AF111" s="20">
        <f t="shared" si="42"/>
        <v>100.7909090909091</v>
      </c>
      <c r="AG111" s="18">
        <f t="shared" si="43"/>
        <v>898</v>
      </c>
      <c r="AH111" s="20">
        <f t="shared" si="38"/>
        <v>27.138108189785434</v>
      </c>
      <c r="AI111" s="20">
        <f t="shared" si="39"/>
        <v>12.346325167037861</v>
      </c>
      <c r="AJ111" s="20">
        <f t="shared" si="40"/>
        <v>6.1731625835189305</v>
      </c>
      <c r="AK111" s="18">
        <v>676</v>
      </c>
      <c r="AL111" s="20">
        <f t="shared" si="29"/>
        <v>20.429132668479902</v>
      </c>
      <c r="AM111" s="18">
        <v>563</v>
      </c>
      <c r="AN111" s="20">
        <f t="shared" si="30"/>
        <v>17.014203686914474</v>
      </c>
      <c r="AO111" s="18">
        <v>4705</v>
      </c>
      <c r="AP111" s="18">
        <v>23395</v>
      </c>
      <c r="AQ111" s="20">
        <f t="shared" si="31"/>
        <v>7.070111816258688</v>
      </c>
      <c r="AR111" s="20">
        <f t="shared" si="32"/>
        <v>2.1101289798863534</v>
      </c>
      <c r="AS111" s="18">
        <v>987</v>
      </c>
      <c r="AT111" s="18"/>
      <c r="AU111" s="18">
        <v>0</v>
      </c>
      <c r="AV111" s="18">
        <f t="shared" si="33"/>
        <v>987</v>
      </c>
      <c r="AW111" s="18" t="s">
        <v>39</v>
      </c>
      <c r="AX111" s="18"/>
      <c r="AY111" s="21">
        <v>2944</v>
      </c>
      <c r="AZ111" s="18">
        <v>7620</v>
      </c>
      <c r="BA111" s="20">
        <f t="shared" si="34"/>
        <v>2.3028105167724386</v>
      </c>
      <c r="BB111" s="18">
        <v>1.06</v>
      </c>
      <c r="BC111" s="20">
        <f t="shared" si="35"/>
        <v>0.64067694167422184</v>
      </c>
      <c r="BD111" s="18">
        <v>20</v>
      </c>
      <c r="BE111" s="7"/>
    </row>
    <row r="112" spans="1:59" x14ac:dyDescent="0.25">
      <c r="A112" s="6" t="s">
        <v>283</v>
      </c>
      <c r="B112" s="18">
        <v>13629</v>
      </c>
      <c r="C112" s="18" t="s">
        <v>284</v>
      </c>
      <c r="D112" s="18">
        <v>44522</v>
      </c>
      <c r="E112" s="18" t="s">
        <v>283</v>
      </c>
      <c r="F112" s="18">
        <v>44096</v>
      </c>
      <c r="G112" s="18">
        <v>244400552</v>
      </c>
      <c r="H112" s="18" t="s">
        <v>45</v>
      </c>
      <c r="I112" s="18">
        <v>197</v>
      </c>
      <c r="J112" s="18">
        <v>1</v>
      </c>
      <c r="K112" s="18">
        <v>1</v>
      </c>
      <c r="L112" s="18" t="s">
        <v>523</v>
      </c>
      <c r="M112" s="18">
        <v>4829</v>
      </c>
      <c r="N112" s="18">
        <v>13</v>
      </c>
      <c r="O112" s="18"/>
      <c r="P112" s="18">
        <v>1</v>
      </c>
      <c r="Q112" s="18" t="s">
        <v>40</v>
      </c>
      <c r="R112" s="18" t="s">
        <v>116</v>
      </c>
      <c r="S112" s="18">
        <v>363</v>
      </c>
      <c r="T112" s="19">
        <f t="shared" si="36"/>
        <v>7.5170842824601361E-2</v>
      </c>
      <c r="U112" s="18">
        <v>10236</v>
      </c>
      <c r="V112" s="18"/>
      <c r="W112" s="18">
        <v>302</v>
      </c>
      <c r="X112" s="18"/>
      <c r="Y112" s="18">
        <v>654</v>
      </c>
      <c r="Z112" s="18"/>
      <c r="AA112" s="18">
        <v>0</v>
      </c>
      <c r="AB112" s="18">
        <v>0</v>
      </c>
      <c r="AC112" s="18"/>
      <c r="AD112" s="18">
        <f t="shared" si="27"/>
        <v>11192</v>
      </c>
      <c r="AE112" s="20">
        <f t="shared" si="37"/>
        <v>2.3176641126527233</v>
      </c>
      <c r="AF112" s="20">
        <f t="shared" si="42"/>
        <v>30.831955922865014</v>
      </c>
      <c r="AG112" s="1">
        <v>505</v>
      </c>
      <c r="AH112" s="20">
        <f t="shared" si="38"/>
        <v>10.457651687720025</v>
      </c>
      <c r="AI112" s="20">
        <f t="shared" si="39"/>
        <v>22.162376237623761</v>
      </c>
      <c r="AJ112" s="20">
        <f t="shared" si="40"/>
        <v>11.08118811881188</v>
      </c>
      <c r="AK112" s="18"/>
      <c r="AL112" s="20">
        <f t="shared" si="29"/>
        <v>0</v>
      </c>
      <c r="AM112" s="18">
        <v>645</v>
      </c>
      <c r="AN112" s="20">
        <f t="shared" si="30"/>
        <v>13.356802650652309</v>
      </c>
      <c r="AO112" s="18"/>
      <c r="AP112" s="18">
        <v>25163</v>
      </c>
      <c r="AQ112" s="20">
        <f t="shared" si="31"/>
        <v>5.2108096914475048</v>
      </c>
      <c r="AR112" s="20">
        <f t="shared" si="32"/>
        <v>2.248302358827734</v>
      </c>
      <c r="AS112" s="18"/>
      <c r="AT112" s="18"/>
      <c r="AU112" s="18"/>
      <c r="AV112" s="18">
        <f t="shared" si="33"/>
        <v>0</v>
      </c>
      <c r="AW112" s="18" t="s">
        <v>40</v>
      </c>
      <c r="AX112" s="18" t="s">
        <v>524</v>
      </c>
      <c r="AY112" s="27">
        <v>2390</v>
      </c>
      <c r="AZ112" s="1">
        <v>9319</v>
      </c>
      <c r="BA112" s="20">
        <f t="shared" si="34"/>
        <v>1.9297991302547111</v>
      </c>
      <c r="BB112" s="18">
        <v>1.5</v>
      </c>
      <c r="BC112" s="20">
        <f t="shared" si="35"/>
        <v>0.62124663491406085</v>
      </c>
      <c r="BD112" s="18"/>
      <c r="BE112" s="7" t="s">
        <v>39</v>
      </c>
      <c r="BF112" s="2"/>
      <c r="BG112" s="2"/>
    </row>
    <row r="113" spans="1:59" x14ac:dyDescent="0.25">
      <c r="A113" s="6" t="s">
        <v>285</v>
      </c>
      <c r="B113" s="18">
        <v>4669</v>
      </c>
      <c r="C113" s="18" t="s">
        <v>286</v>
      </c>
      <c r="D113" s="18">
        <v>44780</v>
      </c>
      <c r="E113" s="18" t="s">
        <v>285</v>
      </c>
      <c r="F113" s="18">
        <v>44098</v>
      </c>
      <c r="G113" s="18">
        <v>200000438</v>
      </c>
      <c r="H113" s="18" t="s">
        <v>131</v>
      </c>
      <c r="I113" s="18">
        <v>41</v>
      </c>
      <c r="J113" s="18">
        <v>1</v>
      </c>
      <c r="K113" s="18">
        <v>1</v>
      </c>
      <c r="L113" s="18" t="s">
        <v>132</v>
      </c>
      <c r="M113" s="18">
        <v>5466</v>
      </c>
      <c r="N113" s="18">
        <v>13</v>
      </c>
      <c r="O113" s="18">
        <v>0</v>
      </c>
      <c r="P113" s="18">
        <v>0</v>
      </c>
      <c r="Q113" s="18" t="s">
        <v>39</v>
      </c>
      <c r="R113" s="18" t="s">
        <v>548</v>
      </c>
      <c r="S113" s="18">
        <v>80</v>
      </c>
      <c r="T113" s="19">
        <f t="shared" si="36"/>
        <v>1.4635931211123308E-2</v>
      </c>
      <c r="U113" s="18">
        <v>11840</v>
      </c>
      <c r="V113" s="18">
        <v>967</v>
      </c>
      <c r="W113" s="18">
        <v>346</v>
      </c>
      <c r="X113" s="18">
        <v>0</v>
      </c>
      <c r="Y113" s="18">
        <v>802</v>
      </c>
      <c r="Z113" s="18">
        <v>110</v>
      </c>
      <c r="AA113" s="18">
        <v>0</v>
      </c>
      <c r="AB113" s="18">
        <v>0</v>
      </c>
      <c r="AC113" s="18">
        <v>19</v>
      </c>
      <c r="AD113" s="18">
        <f t="shared" si="27"/>
        <v>12988</v>
      </c>
      <c r="AE113" s="20">
        <f t="shared" si="37"/>
        <v>2.3761434321258692</v>
      </c>
      <c r="AF113" s="20">
        <f t="shared" si="42"/>
        <v>162.35</v>
      </c>
      <c r="AG113" s="18">
        <f t="shared" ref="AG113:AG118" si="44">V113+X113+Z113+AB113</f>
        <v>1077</v>
      </c>
      <c r="AH113" s="20">
        <f t="shared" si="38"/>
        <v>19.703622392974754</v>
      </c>
      <c r="AI113" s="20">
        <f t="shared" si="39"/>
        <v>12.059424326833797</v>
      </c>
      <c r="AJ113" s="20">
        <f t="shared" si="40"/>
        <v>6.0297121634168986</v>
      </c>
      <c r="AK113" s="18"/>
      <c r="AL113" s="20">
        <f t="shared" si="29"/>
        <v>0</v>
      </c>
      <c r="AM113" s="18">
        <v>520</v>
      </c>
      <c r="AN113" s="20">
        <f t="shared" si="30"/>
        <v>9.5133552872301497</v>
      </c>
      <c r="AO113" s="18"/>
      <c r="AP113" s="18">
        <v>16887</v>
      </c>
      <c r="AQ113" s="20">
        <f t="shared" si="31"/>
        <v>3.0894621295279912</v>
      </c>
      <c r="AR113" s="20">
        <f t="shared" si="32"/>
        <v>1.3002001847859563</v>
      </c>
      <c r="AS113" s="18">
        <v>76</v>
      </c>
      <c r="AT113" s="18">
        <v>1</v>
      </c>
      <c r="AU113" s="18">
        <v>430</v>
      </c>
      <c r="AV113" s="18">
        <f t="shared" si="33"/>
        <v>507</v>
      </c>
      <c r="AW113" s="18" t="s">
        <v>39</v>
      </c>
      <c r="AX113" s="18"/>
      <c r="AY113" s="21">
        <v>1870</v>
      </c>
      <c r="AZ113" s="18">
        <v>18751</v>
      </c>
      <c r="BA113" s="20">
        <f t="shared" si="34"/>
        <v>3.4304793267471645</v>
      </c>
      <c r="BB113" s="18">
        <v>0.3</v>
      </c>
      <c r="BC113" s="20">
        <f t="shared" si="35"/>
        <v>0.10976948408342481</v>
      </c>
      <c r="BD113" s="18"/>
      <c r="BE113" s="7" t="s">
        <v>39</v>
      </c>
      <c r="BF113" s="2"/>
    </row>
    <row r="114" spans="1:59" x14ac:dyDescent="0.25">
      <c r="A114" s="6" t="s">
        <v>630</v>
      </c>
      <c r="B114" s="18">
        <v>13316</v>
      </c>
      <c r="C114" s="18" t="s">
        <v>631</v>
      </c>
      <c r="D114" s="18">
        <v>44520</v>
      </c>
      <c r="E114" s="18" t="s">
        <v>630</v>
      </c>
      <c r="F114" s="18">
        <v>44099</v>
      </c>
      <c r="G114" s="18">
        <v>200072726</v>
      </c>
      <c r="H114" s="18" t="s">
        <v>100</v>
      </c>
      <c r="I114" s="18">
        <v>158</v>
      </c>
      <c r="J114" s="18">
        <v>1</v>
      </c>
      <c r="K114" s="18">
        <v>1</v>
      </c>
      <c r="L114" s="18" t="s">
        <v>632</v>
      </c>
      <c r="M114" s="18">
        <v>2028</v>
      </c>
      <c r="N114" s="18">
        <v>13</v>
      </c>
      <c r="O114" s="18">
        <v>5</v>
      </c>
      <c r="P114" s="18">
        <v>1</v>
      </c>
      <c r="Q114" s="18" t="s">
        <v>40</v>
      </c>
      <c r="R114" s="18" t="s">
        <v>345</v>
      </c>
      <c r="S114" s="18">
        <v>137</v>
      </c>
      <c r="T114" s="19">
        <f t="shared" ref="T114:T145" si="45">S114/M114</f>
        <v>6.7554240631163706E-2</v>
      </c>
      <c r="U114" s="18">
        <v>4470</v>
      </c>
      <c r="V114" s="18">
        <v>226</v>
      </c>
      <c r="W114" s="18">
        <v>144</v>
      </c>
      <c r="X114" s="18">
        <v>5</v>
      </c>
      <c r="Y114" s="18">
        <v>455</v>
      </c>
      <c r="Z114" s="18">
        <v>14</v>
      </c>
      <c r="AA114" s="18">
        <v>0</v>
      </c>
      <c r="AB114" s="18">
        <v>0</v>
      </c>
      <c r="AC114" s="18">
        <v>10</v>
      </c>
      <c r="AD114" s="18">
        <f t="shared" si="27"/>
        <v>5069</v>
      </c>
      <c r="AE114" s="20">
        <f t="shared" ref="AE114:AE145" si="46">AD114/M114</f>
        <v>2.499506903353057</v>
      </c>
      <c r="AF114" s="20">
        <f t="shared" si="42"/>
        <v>37</v>
      </c>
      <c r="AG114" s="18">
        <f t="shared" si="44"/>
        <v>245</v>
      </c>
      <c r="AH114" s="20">
        <f t="shared" ref="AH114:AH145" si="47">AG114*100/M114</f>
        <v>12.080867850098619</v>
      </c>
      <c r="AI114" s="20">
        <f t="shared" ref="AI114:AI128" si="48">AD114/AG114</f>
        <v>20.689795918367349</v>
      </c>
      <c r="AJ114" s="20">
        <f t="shared" ref="AJ114:AJ145" si="49">AI114/2</f>
        <v>10.344897959183674</v>
      </c>
      <c r="AK114" s="18"/>
      <c r="AL114" s="20">
        <f t="shared" si="29"/>
        <v>0</v>
      </c>
      <c r="AM114" s="18">
        <v>163</v>
      </c>
      <c r="AN114" s="20">
        <f t="shared" si="30"/>
        <v>8.0374753451676533</v>
      </c>
      <c r="AO114" s="18">
        <v>1657</v>
      </c>
      <c r="AP114" s="18">
        <v>5178</v>
      </c>
      <c r="AQ114" s="20">
        <f t="shared" si="31"/>
        <v>2.5532544378698225</v>
      </c>
      <c r="AR114" s="20">
        <f t="shared" si="32"/>
        <v>1.0215032550798975</v>
      </c>
      <c r="AS114" s="18">
        <v>593</v>
      </c>
      <c r="AT114" s="18">
        <v>1</v>
      </c>
      <c r="AU114" s="18">
        <v>3</v>
      </c>
      <c r="AV114" s="18">
        <f t="shared" si="33"/>
        <v>597</v>
      </c>
      <c r="AW114" s="18" t="s">
        <v>39</v>
      </c>
      <c r="AX114" s="18"/>
      <c r="AY114" s="21">
        <v>1185</v>
      </c>
      <c r="AZ114" s="18">
        <v>2775</v>
      </c>
      <c r="BA114" s="20">
        <f t="shared" si="34"/>
        <v>1.3683431952662721</v>
      </c>
      <c r="BB114" s="18">
        <v>0.28000000000000003</v>
      </c>
      <c r="BC114" s="20">
        <f t="shared" si="35"/>
        <v>0.27613412228796846</v>
      </c>
      <c r="BD114" s="18">
        <v>3</v>
      </c>
      <c r="BE114" s="7" t="s">
        <v>40</v>
      </c>
      <c r="BF114" s="2"/>
    </row>
    <row r="115" spans="1:59" x14ac:dyDescent="0.25">
      <c r="A115" s="6" t="s">
        <v>287</v>
      </c>
      <c r="B115" s="18">
        <v>14141</v>
      </c>
      <c r="C115" s="18" t="s">
        <v>288</v>
      </c>
      <c r="D115" s="18">
        <v>44690</v>
      </c>
      <c r="E115" s="18" t="s">
        <v>287</v>
      </c>
      <c r="F115" s="18">
        <v>44100</v>
      </c>
      <c r="G115" s="18">
        <v>200067635</v>
      </c>
      <c r="H115" s="18" t="s">
        <v>41</v>
      </c>
      <c r="I115" s="18">
        <v>152</v>
      </c>
      <c r="J115" s="18">
        <v>1</v>
      </c>
      <c r="K115" s="18">
        <v>1</v>
      </c>
      <c r="L115" s="18">
        <v>0</v>
      </c>
      <c r="M115" s="18">
        <v>2350</v>
      </c>
      <c r="N115" s="18">
        <v>5.5</v>
      </c>
      <c r="O115" s="18">
        <v>15</v>
      </c>
      <c r="P115" s="18">
        <v>0</v>
      </c>
      <c r="Q115" s="18" t="s">
        <v>39</v>
      </c>
      <c r="R115" s="18" t="s">
        <v>633</v>
      </c>
      <c r="S115" s="18">
        <v>110</v>
      </c>
      <c r="T115" s="19">
        <f t="shared" si="45"/>
        <v>4.6808510638297871E-2</v>
      </c>
      <c r="U115" s="18">
        <v>2526</v>
      </c>
      <c r="V115" s="18">
        <v>337</v>
      </c>
      <c r="W115" s="18">
        <v>0</v>
      </c>
      <c r="X115" s="18">
        <v>0</v>
      </c>
      <c r="Y115" s="18">
        <v>0</v>
      </c>
      <c r="Z115" s="18">
        <v>0</v>
      </c>
      <c r="AA115" s="18">
        <v>0</v>
      </c>
      <c r="AB115" s="18">
        <v>0</v>
      </c>
      <c r="AC115" s="18">
        <v>475</v>
      </c>
      <c r="AD115" s="18">
        <f t="shared" si="27"/>
        <v>2526</v>
      </c>
      <c r="AE115" s="20">
        <f t="shared" si="46"/>
        <v>1.0748936170212766</v>
      </c>
      <c r="AF115" s="20">
        <f t="shared" si="42"/>
        <v>22.963636363636365</v>
      </c>
      <c r="AG115" s="18">
        <f t="shared" si="44"/>
        <v>337</v>
      </c>
      <c r="AH115" s="20">
        <f t="shared" si="47"/>
        <v>14.340425531914894</v>
      </c>
      <c r="AI115" s="20">
        <f t="shared" si="48"/>
        <v>7.4955489614243325</v>
      </c>
      <c r="AJ115" s="20">
        <f t="shared" si="49"/>
        <v>3.7477744807121662</v>
      </c>
      <c r="AK115" s="18"/>
      <c r="AL115" s="20">
        <f t="shared" si="29"/>
        <v>0</v>
      </c>
      <c r="AM115" s="18">
        <v>328</v>
      </c>
      <c r="AN115" s="20">
        <f t="shared" si="30"/>
        <v>13.957446808510639</v>
      </c>
      <c r="AO115" s="18">
        <v>0</v>
      </c>
      <c r="AP115" s="18">
        <v>8699</v>
      </c>
      <c r="AQ115" s="20">
        <f t="shared" si="31"/>
        <v>3.7017021276595745</v>
      </c>
      <c r="AR115" s="20">
        <f t="shared" si="32"/>
        <v>3.4437846397466352</v>
      </c>
      <c r="AS115" s="18">
        <v>0</v>
      </c>
      <c r="AT115" s="18">
        <v>0</v>
      </c>
      <c r="AU115" s="18">
        <v>0</v>
      </c>
      <c r="AV115" s="18">
        <f t="shared" si="33"/>
        <v>0</v>
      </c>
      <c r="AW115" s="18" t="s">
        <v>39</v>
      </c>
      <c r="AX115" s="18"/>
      <c r="AY115" s="21">
        <v>0</v>
      </c>
      <c r="AZ115" s="18">
        <v>1654</v>
      </c>
      <c r="BA115" s="20">
        <f t="shared" si="34"/>
        <v>0.70382978723404255</v>
      </c>
      <c r="BB115" s="18">
        <v>0</v>
      </c>
      <c r="BC115" s="20">
        <f t="shared" si="35"/>
        <v>0</v>
      </c>
      <c r="BD115" s="18">
        <v>20</v>
      </c>
      <c r="BE115" s="7" t="s">
        <v>39</v>
      </c>
    </row>
    <row r="116" spans="1:59" x14ac:dyDescent="0.25">
      <c r="A116" s="6" t="s">
        <v>290</v>
      </c>
      <c r="B116" s="18">
        <v>1876</v>
      </c>
      <c r="C116" s="18" t="s">
        <v>51</v>
      </c>
      <c r="D116" s="18">
        <v>44140</v>
      </c>
      <c r="E116" s="18" t="s">
        <v>290</v>
      </c>
      <c r="F116" s="18">
        <v>44102</v>
      </c>
      <c r="G116" s="18">
        <v>244400438</v>
      </c>
      <c r="H116" s="18" t="s">
        <v>155</v>
      </c>
      <c r="I116" s="18">
        <v>129</v>
      </c>
      <c r="J116" s="18">
        <v>1</v>
      </c>
      <c r="K116" s="18">
        <v>1</v>
      </c>
      <c r="L116" s="18" t="s">
        <v>291</v>
      </c>
      <c r="M116" s="18">
        <v>3246</v>
      </c>
      <c r="N116" s="18">
        <v>10</v>
      </c>
      <c r="O116" s="18">
        <v>20</v>
      </c>
      <c r="P116" s="18">
        <v>0</v>
      </c>
      <c r="Q116" s="18" t="s">
        <v>39</v>
      </c>
      <c r="R116" s="18" t="s">
        <v>634</v>
      </c>
      <c r="S116" s="18">
        <v>140</v>
      </c>
      <c r="T116" s="19">
        <f t="shared" si="45"/>
        <v>4.3130006161429452E-2</v>
      </c>
      <c r="U116" s="18">
        <v>6630</v>
      </c>
      <c r="V116" s="18">
        <v>472</v>
      </c>
      <c r="W116" s="18">
        <v>2</v>
      </c>
      <c r="X116" s="18">
        <v>0</v>
      </c>
      <c r="Y116" s="18">
        <v>0</v>
      </c>
      <c r="Z116" s="18">
        <v>0</v>
      </c>
      <c r="AA116" s="18">
        <v>0</v>
      </c>
      <c r="AB116" s="18">
        <v>0</v>
      </c>
      <c r="AC116" s="18">
        <v>14</v>
      </c>
      <c r="AD116" s="18">
        <f t="shared" si="27"/>
        <v>6632</v>
      </c>
      <c r="AE116" s="20">
        <f t="shared" si="46"/>
        <v>2.0431300061614293</v>
      </c>
      <c r="AF116" s="20">
        <f t="shared" si="42"/>
        <v>47.371428571428574</v>
      </c>
      <c r="AG116" s="18">
        <f t="shared" si="44"/>
        <v>472</v>
      </c>
      <c r="AH116" s="20">
        <f t="shared" si="47"/>
        <v>14.540973505853358</v>
      </c>
      <c r="AI116" s="20">
        <f t="shared" si="48"/>
        <v>14.050847457627119</v>
      </c>
      <c r="AJ116" s="20">
        <f t="shared" si="49"/>
        <v>7.0254237288135597</v>
      </c>
      <c r="AK116" s="18">
        <v>687</v>
      </c>
      <c r="AL116" s="20">
        <f t="shared" si="29"/>
        <v>21.164510166358596</v>
      </c>
      <c r="AM116" s="18">
        <v>552</v>
      </c>
      <c r="AN116" s="20">
        <f t="shared" si="30"/>
        <v>17.005545286506468</v>
      </c>
      <c r="AO116" s="18">
        <v>3728</v>
      </c>
      <c r="AP116" s="18">
        <v>14507</v>
      </c>
      <c r="AQ116" s="20">
        <f t="shared" si="31"/>
        <v>4.4691928527418359</v>
      </c>
      <c r="AR116" s="20">
        <f t="shared" si="32"/>
        <v>2.1874246079613995</v>
      </c>
      <c r="AS116" s="18">
        <v>2375</v>
      </c>
      <c r="AT116" s="18"/>
      <c r="AU116" s="18">
        <v>0</v>
      </c>
      <c r="AV116" s="18">
        <f t="shared" si="33"/>
        <v>2375</v>
      </c>
      <c r="AW116" s="18" t="s">
        <v>39</v>
      </c>
      <c r="AX116" s="18"/>
      <c r="AY116" s="21">
        <v>1752</v>
      </c>
      <c r="AZ116" s="18">
        <v>7700</v>
      </c>
      <c r="BA116" s="20">
        <f t="shared" si="34"/>
        <v>2.3721503388786198</v>
      </c>
      <c r="BB116" s="18">
        <v>0.89</v>
      </c>
      <c r="BC116" s="20">
        <f t="shared" si="35"/>
        <v>0.54836722119531733</v>
      </c>
      <c r="BD116" s="18">
        <v>13</v>
      </c>
      <c r="BE116" s="7"/>
    </row>
    <row r="117" spans="1:59" x14ac:dyDescent="0.25">
      <c r="A117" s="6" t="s">
        <v>292</v>
      </c>
      <c r="B117" s="18">
        <v>4635</v>
      </c>
      <c r="C117" s="18" t="s">
        <v>293</v>
      </c>
      <c r="D117" s="18">
        <v>44550</v>
      </c>
      <c r="E117" s="18" t="s">
        <v>292</v>
      </c>
      <c r="F117" s="18">
        <v>44103</v>
      </c>
      <c r="G117" s="18">
        <v>244400644</v>
      </c>
      <c r="H117" s="18" t="s">
        <v>66</v>
      </c>
      <c r="I117" s="18">
        <v>133</v>
      </c>
      <c r="J117" s="18">
        <v>1</v>
      </c>
      <c r="K117" s="18">
        <v>1</v>
      </c>
      <c r="L117" s="18" t="s">
        <v>635</v>
      </c>
      <c r="M117" s="18">
        <v>7259</v>
      </c>
      <c r="N117" s="18">
        <v>22</v>
      </c>
      <c r="O117" s="18">
        <v>45</v>
      </c>
      <c r="P117" s="18">
        <v>4</v>
      </c>
      <c r="Q117" s="18" t="s">
        <v>40</v>
      </c>
      <c r="R117" s="18" t="s">
        <v>636</v>
      </c>
      <c r="S117" s="18">
        <v>620</v>
      </c>
      <c r="T117" s="19">
        <f t="shared" si="45"/>
        <v>8.5411213665794183E-2</v>
      </c>
      <c r="U117" s="18">
        <v>9843</v>
      </c>
      <c r="V117" s="18">
        <v>918</v>
      </c>
      <c r="W117" s="18">
        <v>1709</v>
      </c>
      <c r="X117" s="18">
        <v>114</v>
      </c>
      <c r="Y117" s="18">
        <v>1271</v>
      </c>
      <c r="Z117" s="18">
        <v>101</v>
      </c>
      <c r="AA117" s="18">
        <v>0</v>
      </c>
      <c r="AB117" s="18">
        <v>0</v>
      </c>
      <c r="AC117" s="18">
        <v>25</v>
      </c>
      <c r="AD117" s="18">
        <f t="shared" si="27"/>
        <v>12823</v>
      </c>
      <c r="AE117" s="20">
        <f t="shared" si="46"/>
        <v>1.7664967626394821</v>
      </c>
      <c r="AF117" s="20">
        <f t="shared" si="42"/>
        <v>20.68225806451613</v>
      </c>
      <c r="AG117" s="18">
        <f t="shared" si="44"/>
        <v>1133</v>
      </c>
      <c r="AH117" s="20">
        <f t="shared" si="47"/>
        <v>15.60821049731368</v>
      </c>
      <c r="AI117" s="20">
        <f t="shared" si="48"/>
        <v>11.31774051191527</v>
      </c>
      <c r="AJ117" s="20">
        <f t="shared" si="49"/>
        <v>5.6588702559576349</v>
      </c>
      <c r="AK117" s="18">
        <v>1189</v>
      </c>
      <c r="AL117" s="20">
        <f t="shared" si="29"/>
        <v>16.379666620746658</v>
      </c>
      <c r="AM117" s="18">
        <v>937</v>
      </c>
      <c r="AN117" s="20">
        <f t="shared" si="30"/>
        <v>12.90811406529825</v>
      </c>
      <c r="AO117" s="18"/>
      <c r="AP117" s="18">
        <v>22336</v>
      </c>
      <c r="AQ117" s="20">
        <f t="shared" si="31"/>
        <v>3.0770078523212563</v>
      </c>
      <c r="AR117" s="20">
        <f t="shared" si="32"/>
        <v>1.7418700772050222</v>
      </c>
      <c r="AS117" s="18"/>
      <c r="AT117" s="18"/>
      <c r="AU117" s="18"/>
      <c r="AV117" s="18">
        <f t="shared" si="33"/>
        <v>0</v>
      </c>
      <c r="AW117" s="18" t="s">
        <v>40</v>
      </c>
      <c r="AX117" s="18" t="s">
        <v>63</v>
      </c>
      <c r="AY117" s="21">
        <v>3787</v>
      </c>
      <c r="AZ117" s="18">
        <v>18878</v>
      </c>
      <c r="BA117" s="20">
        <f t="shared" si="34"/>
        <v>2.6006336961013914</v>
      </c>
      <c r="BB117" s="18">
        <v>3.8</v>
      </c>
      <c r="BC117" s="20">
        <f t="shared" si="35"/>
        <v>1.0469761675161868</v>
      </c>
      <c r="BD117" s="18">
        <v>0</v>
      </c>
      <c r="BE117" s="7"/>
    </row>
    <row r="118" spans="1:59" x14ac:dyDescent="0.25">
      <c r="A118" s="6" t="s">
        <v>637</v>
      </c>
      <c r="B118" s="18">
        <v>13197</v>
      </c>
      <c r="C118" s="18" t="s">
        <v>638</v>
      </c>
      <c r="D118" s="18">
        <v>44590</v>
      </c>
      <c r="E118" s="18" t="s">
        <v>637</v>
      </c>
      <c r="F118" s="18">
        <v>44105</v>
      </c>
      <c r="G118" s="18">
        <v>200072726</v>
      </c>
      <c r="H118" s="18" t="s">
        <v>100</v>
      </c>
      <c r="I118" s="18">
        <v>180</v>
      </c>
      <c r="J118" s="18">
        <v>1</v>
      </c>
      <c r="K118" s="18">
        <v>1</v>
      </c>
      <c r="L118" s="18" t="s">
        <v>632</v>
      </c>
      <c r="M118" s="18">
        <v>379</v>
      </c>
      <c r="N118" s="18">
        <v>4</v>
      </c>
      <c r="O118" s="18"/>
      <c r="P118" s="18">
        <v>1</v>
      </c>
      <c r="Q118" s="18" t="s">
        <v>40</v>
      </c>
      <c r="R118" s="18" t="s">
        <v>345</v>
      </c>
      <c r="S118" s="18">
        <v>70</v>
      </c>
      <c r="T118" s="19">
        <f t="shared" si="45"/>
        <v>0.18469656992084432</v>
      </c>
      <c r="U118" s="18">
        <v>1525</v>
      </c>
      <c r="V118" s="18">
        <v>68</v>
      </c>
      <c r="W118" s="18">
        <v>70</v>
      </c>
      <c r="X118" s="18">
        <v>0</v>
      </c>
      <c r="Y118" s="18">
        <v>40</v>
      </c>
      <c r="Z118" s="18">
        <v>4</v>
      </c>
      <c r="AA118" s="18">
        <v>0</v>
      </c>
      <c r="AB118" s="18">
        <v>0</v>
      </c>
      <c r="AC118" s="18">
        <v>5</v>
      </c>
      <c r="AD118" s="18">
        <f t="shared" si="27"/>
        <v>1635</v>
      </c>
      <c r="AE118" s="20">
        <f t="shared" si="46"/>
        <v>4.313984168865435</v>
      </c>
      <c r="AF118" s="20">
        <f t="shared" si="42"/>
        <v>23.357142857142858</v>
      </c>
      <c r="AG118" s="18">
        <f t="shared" si="44"/>
        <v>72</v>
      </c>
      <c r="AH118" s="20">
        <f t="shared" si="47"/>
        <v>18.997361477572561</v>
      </c>
      <c r="AI118" s="20">
        <f t="shared" si="48"/>
        <v>22.708333333333332</v>
      </c>
      <c r="AJ118" s="20">
        <f t="shared" si="49"/>
        <v>11.354166666666666</v>
      </c>
      <c r="AK118" s="18"/>
      <c r="AL118" s="20">
        <f t="shared" si="29"/>
        <v>0</v>
      </c>
      <c r="AM118" s="18">
        <v>42</v>
      </c>
      <c r="AN118" s="20">
        <f t="shared" si="30"/>
        <v>11.08179419525066</v>
      </c>
      <c r="AO118" s="18">
        <v>609</v>
      </c>
      <c r="AP118" s="18">
        <v>1270</v>
      </c>
      <c r="AQ118" s="20">
        <f t="shared" si="31"/>
        <v>3.3509234828496042</v>
      </c>
      <c r="AR118" s="20">
        <f t="shared" si="32"/>
        <v>0.77675840978593269</v>
      </c>
      <c r="AS118" s="18">
        <v>382</v>
      </c>
      <c r="AT118" s="18">
        <v>0</v>
      </c>
      <c r="AU118" s="18">
        <v>3</v>
      </c>
      <c r="AV118" s="18">
        <f t="shared" si="33"/>
        <v>385</v>
      </c>
      <c r="AW118" s="18" t="s">
        <v>39</v>
      </c>
      <c r="AX118" s="18"/>
      <c r="AY118" s="21">
        <v>291</v>
      </c>
      <c r="AZ118" s="18">
        <v>815</v>
      </c>
      <c r="BA118" s="20">
        <f t="shared" si="34"/>
        <v>2.1503957783641159</v>
      </c>
      <c r="BB118" s="18">
        <v>0.11</v>
      </c>
      <c r="BC118" s="20">
        <f t="shared" si="35"/>
        <v>0.58047493403693928</v>
      </c>
      <c r="BD118" s="18">
        <v>1</v>
      </c>
      <c r="BE118" s="7" t="s">
        <v>40</v>
      </c>
      <c r="BF118" s="2"/>
    </row>
    <row r="119" spans="1:59" x14ac:dyDescent="0.25">
      <c r="A119" s="6" t="s">
        <v>294</v>
      </c>
      <c r="B119" s="18">
        <v>13632</v>
      </c>
      <c r="C119" s="18" t="s">
        <v>295</v>
      </c>
      <c r="D119" s="18">
        <v>44850</v>
      </c>
      <c r="E119" s="18" t="s">
        <v>294</v>
      </c>
      <c r="F119" s="18">
        <v>44107</v>
      </c>
      <c r="G119" s="18">
        <v>244400552</v>
      </c>
      <c r="H119" s="18" t="s">
        <v>45</v>
      </c>
      <c r="I119" s="18">
        <v>212</v>
      </c>
      <c r="J119" s="18">
        <v>1</v>
      </c>
      <c r="K119" s="18">
        <v>1</v>
      </c>
      <c r="L119" s="18" t="s">
        <v>523</v>
      </c>
      <c r="M119" s="18">
        <v>1936</v>
      </c>
      <c r="N119" s="18">
        <v>5.3</v>
      </c>
      <c r="O119" s="18"/>
      <c r="P119" s="18">
        <v>0</v>
      </c>
      <c r="Q119" s="18" t="s">
        <v>40</v>
      </c>
      <c r="R119" s="18" t="s">
        <v>116</v>
      </c>
      <c r="S119" s="18">
        <v>87</v>
      </c>
      <c r="T119" s="19">
        <f t="shared" si="45"/>
        <v>4.4938016528925623E-2</v>
      </c>
      <c r="U119" s="18">
        <v>4258</v>
      </c>
      <c r="V119" s="18"/>
      <c r="W119" s="18">
        <v>53</v>
      </c>
      <c r="X119" s="18"/>
      <c r="Y119" s="18">
        <v>313</v>
      </c>
      <c r="Z119" s="18"/>
      <c r="AA119" s="18">
        <v>0</v>
      </c>
      <c r="AB119" s="18">
        <v>0</v>
      </c>
      <c r="AC119" s="18"/>
      <c r="AD119" s="18">
        <f t="shared" si="27"/>
        <v>4624</v>
      </c>
      <c r="AE119" s="20">
        <f t="shared" si="46"/>
        <v>2.3884297520661155</v>
      </c>
      <c r="AF119" s="20">
        <f t="shared" si="42"/>
        <v>53.149425287356323</v>
      </c>
      <c r="AG119" s="1">
        <v>208</v>
      </c>
      <c r="AH119" s="20">
        <f t="shared" si="47"/>
        <v>10.743801652892563</v>
      </c>
      <c r="AI119" s="20">
        <f t="shared" si="48"/>
        <v>22.23076923076923</v>
      </c>
      <c r="AJ119" s="20">
        <f t="shared" si="49"/>
        <v>11.115384615384615</v>
      </c>
      <c r="AK119" s="18"/>
      <c r="AL119" s="20">
        <f t="shared" si="29"/>
        <v>0</v>
      </c>
      <c r="AM119" s="18">
        <v>194</v>
      </c>
      <c r="AN119" s="20">
        <f t="shared" si="30"/>
        <v>10.020661157024794</v>
      </c>
      <c r="AO119" s="18"/>
      <c r="AP119" s="18">
        <v>5984</v>
      </c>
      <c r="AQ119" s="20">
        <f t="shared" si="31"/>
        <v>3.0909090909090908</v>
      </c>
      <c r="AR119" s="20">
        <f t="shared" si="32"/>
        <v>1.2941176470588236</v>
      </c>
      <c r="AS119" s="18"/>
      <c r="AT119" s="18"/>
      <c r="AU119" s="18"/>
      <c r="AV119" s="18">
        <f t="shared" si="33"/>
        <v>0</v>
      </c>
      <c r="AW119" s="18" t="s">
        <v>40</v>
      </c>
      <c r="AX119" s="18" t="s">
        <v>524</v>
      </c>
      <c r="AY119" s="27">
        <v>568</v>
      </c>
      <c r="AZ119" s="1">
        <v>3850</v>
      </c>
      <c r="BA119" s="20">
        <f t="shared" si="34"/>
        <v>1.9886363636363635</v>
      </c>
      <c r="BB119" s="18">
        <v>0.3</v>
      </c>
      <c r="BC119" s="20">
        <f t="shared" si="35"/>
        <v>0.30991735537190085</v>
      </c>
      <c r="BD119" s="18"/>
      <c r="BE119" s="7" t="s">
        <v>39</v>
      </c>
      <c r="BF119" s="2"/>
      <c r="BG119" s="2"/>
    </row>
    <row r="120" spans="1:59" x14ac:dyDescent="0.25">
      <c r="A120" s="6" t="s">
        <v>296</v>
      </c>
      <c r="B120" s="18">
        <v>4736</v>
      </c>
      <c r="C120" s="18" t="s">
        <v>297</v>
      </c>
      <c r="D120" s="18">
        <v>44330</v>
      </c>
      <c r="E120" s="18" t="s">
        <v>296</v>
      </c>
      <c r="F120" s="18">
        <v>44108</v>
      </c>
      <c r="G120" s="18">
        <v>200067866</v>
      </c>
      <c r="H120" s="18" t="s">
        <v>135</v>
      </c>
      <c r="I120" s="18">
        <v>147</v>
      </c>
      <c r="J120" s="18">
        <v>1</v>
      </c>
      <c r="K120" s="18">
        <v>1</v>
      </c>
      <c r="L120" s="18" t="s">
        <v>587</v>
      </c>
      <c r="M120" s="18">
        <v>2919</v>
      </c>
      <c r="N120" s="18">
        <v>7</v>
      </c>
      <c r="O120" s="18">
        <v>10</v>
      </c>
      <c r="P120" s="18">
        <v>0</v>
      </c>
      <c r="Q120" s="18" t="s">
        <v>40</v>
      </c>
      <c r="R120" s="18" t="s">
        <v>137</v>
      </c>
      <c r="S120" s="18">
        <v>30</v>
      </c>
      <c r="T120" s="19">
        <f t="shared" si="45"/>
        <v>1.0277492291880781E-2</v>
      </c>
      <c r="U120" s="18">
        <v>4201</v>
      </c>
      <c r="V120" s="18">
        <v>359</v>
      </c>
      <c r="W120" s="18">
        <v>0</v>
      </c>
      <c r="X120" s="18">
        <v>0</v>
      </c>
      <c r="Y120" s="18">
        <v>266</v>
      </c>
      <c r="Z120" s="18">
        <v>19</v>
      </c>
      <c r="AA120" s="18">
        <v>0</v>
      </c>
      <c r="AB120" s="18">
        <v>0</v>
      </c>
      <c r="AC120" s="18">
        <v>576</v>
      </c>
      <c r="AD120" s="18">
        <f t="shared" si="27"/>
        <v>4467</v>
      </c>
      <c r="AE120" s="20">
        <f t="shared" si="46"/>
        <v>1.5303186022610482</v>
      </c>
      <c r="AF120" s="20">
        <f t="shared" si="42"/>
        <v>148.9</v>
      </c>
      <c r="AG120" s="18">
        <f t="shared" ref="AG120:AG137" si="50">V120+X120+Z120+AB120</f>
        <v>378</v>
      </c>
      <c r="AH120" s="20">
        <f t="shared" si="47"/>
        <v>12.949640287769784</v>
      </c>
      <c r="AI120" s="20">
        <f t="shared" si="48"/>
        <v>11.817460317460318</v>
      </c>
      <c r="AJ120" s="20">
        <f t="shared" si="49"/>
        <v>5.9087301587301591</v>
      </c>
      <c r="AK120" s="18"/>
      <c r="AL120" s="20">
        <f t="shared" si="29"/>
        <v>0</v>
      </c>
      <c r="AM120" s="18">
        <v>225</v>
      </c>
      <c r="AN120" s="20">
        <f t="shared" si="30"/>
        <v>7.7081192189105856</v>
      </c>
      <c r="AO120" s="18"/>
      <c r="AP120" s="18">
        <v>8522</v>
      </c>
      <c r="AQ120" s="20">
        <f t="shared" si="31"/>
        <v>2.919492977046934</v>
      </c>
      <c r="AR120" s="20">
        <f t="shared" si="32"/>
        <v>1.9077680770091785</v>
      </c>
      <c r="AS120" s="18">
        <v>198</v>
      </c>
      <c r="AT120" s="18">
        <v>0</v>
      </c>
      <c r="AU120" s="18">
        <v>3</v>
      </c>
      <c r="AV120" s="18">
        <f t="shared" si="33"/>
        <v>201</v>
      </c>
      <c r="AW120" s="18" t="s">
        <v>39</v>
      </c>
      <c r="AX120" s="18"/>
      <c r="AY120" s="21">
        <v>400</v>
      </c>
      <c r="AZ120" s="18">
        <v>3562</v>
      </c>
      <c r="BA120" s="20">
        <f t="shared" si="34"/>
        <v>1.2202809181226448</v>
      </c>
      <c r="BB120" s="18">
        <v>0.4</v>
      </c>
      <c r="BC120" s="20">
        <f t="shared" si="35"/>
        <v>0.27406646111682081</v>
      </c>
      <c r="BD120" s="18"/>
      <c r="BE120" s="7" t="s">
        <v>39</v>
      </c>
    </row>
    <row r="121" spans="1:59" hidden="1" x14ac:dyDescent="0.25">
      <c r="A121" s="6" t="s">
        <v>639</v>
      </c>
      <c r="B121" s="18">
        <v>5710</v>
      </c>
      <c r="C121" s="18" t="s">
        <v>301</v>
      </c>
      <c r="D121" s="18">
        <v>44100</v>
      </c>
      <c r="E121" s="18" t="s">
        <v>299</v>
      </c>
      <c r="F121" s="18">
        <v>44109</v>
      </c>
      <c r="G121" s="18">
        <v>244400404</v>
      </c>
      <c r="H121" s="18" t="s">
        <v>56</v>
      </c>
      <c r="I121" s="18">
        <v>94</v>
      </c>
      <c r="J121" s="18">
        <v>1</v>
      </c>
      <c r="K121" s="18">
        <v>0</v>
      </c>
      <c r="L121" s="18" t="s">
        <v>640</v>
      </c>
      <c r="M121" s="1">
        <v>0</v>
      </c>
      <c r="N121" s="18">
        <v>27.5</v>
      </c>
      <c r="O121" s="18">
        <v>17</v>
      </c>
      <c r="P121" s="18">
        <v>2</v>
      </c>
      <c r="Q121" s="18" t="s">
        <v>39</v>
      </c>
      <c r="R121" s="18" t="s">
        <v>641</v>
      </c>
      <c r="S121" s="18">
        <v>124</v>
      </c>
      <c r="T121" s="19"/>
      <c r="U121" s="18">
        <v>14791</v>
      </c>
      <c r="V121" s="18">
        <v>1457</v>
      </c>
      <c r="W121" s="18">
        <v>248</v>
      </c>
      <c r="X121" s="18">
        <v>21</v>
      </c>
      <c r="Y121" s="18">
        <v>1617</v>
      </c>
      <c r="Z121" s="18">
        <v>55</v>
      </c>
      <c r="AA121" s="18">
        <v>0</v>
      </c>
      <c r="AB121" s="18">
        <v>0</v>
      </c>
      <c r="AC121" s="18">
        <v>63</v>
      </c>
      <c r="AD121" s="18">
        <f t="shared" si="27"/>
        <v>16656</v>
      </c>
      <c r="AE121" s="20"/>
      <c r="AF121" s="20">
        <f t="shared" si="42"/>
        <v>134.32258064516128</v>
      </c>
      <c r="AG121" s="18">
        <f t="shared" si="50"/>
        <v>1533</v>
      </c>
      <c r="AH121" s="20"/>
      <c r="AI121" s="20">
        <f t="shared" si="48"/>
        <v>10.864970645792564</v>
      </c>
      <c r="AJ121" s="20">
        <f t="shared" si="49"/>
        <v>5.4324853228962819</v>
      </c>
      <c r="AK121" s="18">
        <v>1972</v>
      </c>
      <c r="AL121" s="20" t="e">
        <f t="shared" si="29"/>
        <v>#DIV/0!</v>
      </c>
      <c r="AM121" s="18">
        <v>1521</v>
      </c>
      <c r="AN121" s="20" t="e">
        <f t="shared" si="30"/>
        <v>#DIV/0!</v>
      </c>
      <c r="AO121" s="18">
        <v>23573</v>
      </c>
      <c r="AP121" s="18">
        <v>85569</v>
      </c>
      <c r="AQ121" s="20" t="e">
        <f t="shared" si="31"/>
        <v>#DIV/0!</v>
      </c>
      <c r="AR121" s="20">
        <f t="shared" si="32"/>
        <v>5.1374279538904899</v>
      </c>
      <c r="AS121" s="18">
        <v>0</v>
      </c>
      <c r="AT121" s="18"/>
      <c r="AU121" s="18">
        <v>0</v>
      </c>
      <c r="AV121" s="18">
        <f t="shared" si="33"/>
        <v>0</v>
      </c>
      <c r="AW121" s="18" t="s">
        <v>39</v>
      </c>
      <c r="AX121" s="18"/>
      <c r="AY121" s="18"/>
      <c r="AZ121" s="18"/>
      <c r="BA121" s="20" t="e">
        <f t="shared" si="34"/>
        <v>#DIV/0!</v>
      </c>
      <c r="BB121" s="18"/>
      <c r="BC121" s="20" t="e">
        <f t="shared" si="35"/>
        <v>#DIV/0!</v>
      </c>
      <c r="BD121" s="18"/>
      <c r="BE121" s="7"/>
    </row>
    <row r="122" spans="1:59" hidden="1" x14ac:dyDescent="0.25">
      <c r="A122" s="6" t="s">
        <v>642</v>
      </c>
      <c r="B122" s="18">
        <v>5705</v>
      </c>
      <c r="C122" s="18" t="s">
        <v>303</v>
      </c>
      <c r="D122" s="18">
        <v>44100</v>
      </c>
      <c r="E122" s="18" t="s">
        <v>299</v>
      </c>
      <c r="F122" s="18">
        <v>44109</v>
      </c>
      <c r="G122" s="18">
        <v>244400404</v>
      </c>
      <c r="H122" s="18" t="s">
        <v>56</v>
      </c>
      <c r="I122" s="18">
        <v>96</v>
      </c>
      <c r="J122" s="18">
        <v>1</v>
      </c>
      <c r="K122" s="18">
        <v>0</v>
      </c>
      <c r="L122" s="18" t="s">
        <v>640</v>
      </c>
      <c r="M122" s="1">
        <v>0</v>
      </c>
      <c r="N122" s="18">
        <v>27.5</v>
      </c>
      <c r="O122" s="18">
        <v>15</v>
      </c>
      <c r="P122" s="18">
        <v>4</v>
      </c>
      <c r="Q122" s="18" t="s">
        <v>39</v>
      </c>
      <c r="R122" s="18" t="s">
        <v>641</v>
      </c>
      <c r="S122" s="18">
        <v>307</v>
      </c>
      <c r="T122" s="19"/>
      <c r="U122" s="18">
        <v>17444</v>
      </c>
      <c r="V122" s="18">
        <v>1543</v>
      </c>
      <c r="W122" s="18">
        <v>354</v>
      </c>
      <c r="X122" s="18">
        <v>16</v>
      </c>
      <c r="Y122" s="18">
        <v>1973</v>
      </c>
      <c r="Z122" s="18">
        <v>69</v>
      </c>
      <c r="AA122" s="18">
        <v>0</v>
      </c>
      <c r="AB122" s="18">
        <v>0</v>
      </c>
      <c r="AC122" s="18">
        <v>60</v>
      </c>
      <c r="AD122" s="18">
        <f t="shared" si="27"/>
        <v>19771</v>
      </c>
      <c r="AE122" s="20"/>
      <c r="AF122" s="20">
        <f t="shared" si="42"/>
        <v>64.400651465798049</v>
      </c>
      <c r="AG122" s="18">
        <f t="shared" si="50"/>
        <v>1628</v>
      </c>
      <c r="AH122" s="20"/>
      <c r="AI122" s="20">
        <f t="shared" si="48"/>
        <v>12.144348894348894</v>
      </c>
      <c r="AJ122" s="20">
        <f t="shared" si="49"/>
        <v>6.0721744471744472</v>
      </c>
      <c r="AK122" s="18">
        <v>1889</v>
      </c>
      <c r="AL122" s="20" t="e">
        <f t="shared" si="29"/>
        <v>#DIV/0!</v>
      </c>
      <c r="AM122" s="18">
        <v>1505</v>
      </c>
      <c r="AN122" s="20" t="e">
        <f t="shared" si="30"/>
        <v>#DIV/0!</v>
      </c>
      <c r="AO122" s="18">
        <v>25713</v>
      </c>
      <c r="AP122" s="18">
        <v>93340</v>
      </c>
      <c r="AQ122" s="20" t="e">
        <f t="shared" si="31"/>
        <v>#DIV/0!</v>
      </c>
      <c r="AR122" s="20">
        <f t="shared" si="32"/>
        <v>4.7210560922563349</v>
      </c>
      <c r="AS122" s="18">
        <v>0</v>
      </c>
      <c r="AT122" s="18"/>
      <c r="AU122" s="18">
        <v>0</v>
      </c>
      <c r="AV122" s="18">
        <f t="shared" si="33"/>
        <v>0</v>
      </c>
      <c r="AW122" s="18" t="s">
        <v>39</v>
      </c>
      <c r="AX122" s="18"/>
      <c r="AY122" s="18"/>
      <c r="AZ122" s="18"/>
      <c r="BA122" s="20" t="e">
        <f t="shared" si="34"/>
        <v>#DIV/0!</v>
      </c>
      <c r="BB122" s="18"/>
      <c r="BC122" s="20" t="e">
        <f t="shared" si="35"/>
        <v>#DIV/0!</v>
      </c>
      <c r="BD122" s="18"/>
      <c r="BE122" s="7"/>
    </row>
    <row r="123" spans="1:59" hidden="1" x14ac:dyDescent="0.25">
      <c r="A123" s="6" t="s">
        <v>643</v>
      </c>
      <c r="B123" s="18">
        <v>5708</v>
      </c>
      <c r="C123" s="18" t="s">
        <v>306</v>
      </c>
      <c r="D123" s="18">
        <v>44300</v>
      </c>
      <c r="E123" s="18" t="s">
        <v>299</v>
      </c>
      <c r="F123" s="18">
        <v>44109</v>
      </c>
      <c r="G123" s="18">
        <v>244400404</v>
      </c>
      <c r="H123" s="18" t="s">
        <v>56</v>
      </c>
      <c r="I123" s="18">
        <v>173</v>
      </c>
      <c r="J123" s="18">
        <v>1</v>
      </c>
      <c r="K123" s="18">
        <v>0</v>
      </c>
      <c r="L123" s="18" t="s">
        <v>640</v>
      </c>
      <c r="M123" s="1">
        <v>0</v>
      </c>
      <c r="N123" s="18">
        <v>32</v>
      </c>
      <c r="O123" s="18">
        <v>99</v>
      </c>
      <c r="P123" s="18">
        <v>26</v>
      </c>
      <c r="Q123" s="18" t="s">
        <v>40</v>
      </c>
      <c r="R123" s="18" t="s">
        <v>641</v>
      </c>
      <c r="S123" s="18">
        <v>1615</v>
      </c>
      <c r="T123" s="19"/>
      <c r="U123" s="18">
        <v>43662</v>
      </c>
      <c r="V123" s="18">
        <v>4522</v>
      </c>
      <c r="W123" s="18">
        <v>10782</v>
      </c>
      <c r="X123" s="18">
        <v>391</v>
      </c>
      <c r="Y123" s="18">
        <v>6993</v>
      </c>
      <c r="Z123" s="18">
        <v>351</v>
      </c>
      <c r="AA123" s="18">
        <v>46</v>
      </c>
      <c r="AB123" s="18">
        <v>2</v>
      </c>
      <c r="AC123" s="18">
        <v>139</v>
      </c>
      <c r="AD123" s="18">
        <f t="shared" si="27"/>
        <v>61483</v>
      </c>
      <c r="AE123" s="20"/>
      <c r="AF123" s="20">
        <f t="shared" si="42"/>
        <v>38.069969040247678</v>
      </c>
      <c r="AG123" s="18">
        <f t="shared" si="50"/>
        <v>5266</v>
      </c>
      <c r="AH123" s="20"/>
      <c r="AI123" s="20">
        <f t="shared" si="48"/>
        <v>11.675465248765667</v>
      </c>
      <c r="AJ123" s="20">
        <f t="shared" si="49"/>
        <v>5.8377326243828334</v>
      </c>
      <c r="AK123" s="18">
        <v>8666</v>
      </c>
      <c r="AL123" s="20" t="e">
        <f t="shared" si="29"/>
        <v>#DIV/0!</v>
      </c>
      <c r="AM123" s="18">
        <v>6591</v>
      </c>
      <c r="AN123" s="20" t="e">
        <f t="shared" si="30"/>
        <v>#DIV/0!</v>
      </c>
      <c r="AO123" s="18">
        <v>96198</v>
      </c>
      <c r="AP123" s="18">
        <v>373211</v>
      </c>
      <c r="AQ123" s="20" t="e">
        <f t="shared" si="31"/>
        <v>#DIV/0!</v>
      </c>
      <c r="AR123" s="20">
        <f t="shared" si="32"/>
        <v>6.0701494722118312</v>
      </c>
      <c r="AS123" s="18">
        <v>0</v>
      </c>
      <c r="AT123" s="18"/>
      <c r="AU123" s="18">
        <v>0</v>
      </c>
      <c r="AV123" s="18">
        <f t="shared" si="33"/>
        <v>0</v>
      </c>
      <c r="AW123" s="18" t="s">
        <v>39</v>
      </c>
      <c r="AX123" s="18"/>
      <c r="AY123" s="18">
        <v>7290</v>
      </c>
      <c r="AZ123" s="18">
        <v>79280</v>
      </c>
      <c r="BA123" s="20" t="e">
        <f t="shared" si="34"/>
        <v>#DIV/0!</v>
      </c>
      <c r="BB123" s="18"/>
      <c r="BC123" s="20" t="e">
        <f t="shared" si="35"/>
        <v>#DIV/0!</v>
      </c>
      <c r="BD123" s="18"/>
      <c r="BE123" s="7"/>
    </row>
    <row r="124" spans="1:59" hidden="1" x14ac:dyDescent="0.25">
      <c r="A124" s="6" t="s">
        <v>644</v>
      </c>
      <c r="B124" s="18">
        <v>5709</v>
      </c>
      <c r="C124" s="18" t="s">
        <v>302</v>
      </c>
      <c r="D124" s="18">
        <v>44300</v>
      </c>
      <c r="E124" s="18" t="s">
        <v>299</v>
      </c>
      <c r="F124" s="18">
        <v>44109</v>
      </c>
      <c r="G124" s="18">
        <v>244400404</v>
      </c>
      <c r="H124" s="18" t="s">
        <v>56</v>
      </c>
      <c r="I124" s="18">
        <v>97</v>
      </c>
      <c r="J124" s="18">
        <v>1</v>
      </c>
      <c r="K124" s="18">
        <v>0</v>
      </c>
      <c r="L124" s="18" t="s">
        <v>645</v>
      </c>
      <c r="M124" s="1">
        <v>0</v>
      </c>
      <c r="N124" s="18">
        <v>27.5</v>
      </c>
      <c r="O124" s="18">
        <v>17</v>
      </c>
      <c r="P124" s="18">
        <v>4</v>
      </c>
      <c r="Q124" s="18" t="s">
        <v>39</v>
      </c>
      <c r="R124" s="18" t="s">
        <v>641</v>
      </c>
      <c r="S124" s="18">
        <v>317</v>
      </c>
      <c r="T124" s="19"/>
      <c r="U124" s="18">
        <v>7182</v>
      </c>
      <c r="V124" s="18">
        <v>4671</v>
      </c>
      <c r="W124" s="18">
        <v>56</v>
      </c>
      <c r="X124" s="18">
        <v>0</v>
      </c>
      <c r="Y124" s="18">
        <v>292</v>
      </c>
      <c r="Z124" s="18">
        <v>1</v>
      </c>
      <c r="AA124" s="18">
        <v>0</v>
      </c>
      <c r="AB124" s="18">
        <v>0</v>
      </c>
      <c r="AC124" s="18">
        <v>63</v>
      </c>
      <c r="AD124" s="18">
        <f t="shared" si="27"/>
        <v>7530</v>
      </c>
      <c r="AE124" s="20"/>
      <c r="AF124" s="20">
        <f t="shared" si="42"/>
        <v>23.753943217665615</v>
      </c>
      <c r="AG124" s="18">
        <f t="shared" si="50"/>
        <v>4672</v>
      </c>
      <c r="AH124" s="20"/>
      <c r="AI124" s="20">
        <f t="shared" si="48"/>
        <v>1.6117294520547945</v>
      </c>
      <c r="AJ124" s="20">
        <f t="shared" si="49"/>
        <v>0.80586472602739723</v>
      </c>
      <c r="AK124" s="18">
        <v>1159</v>
      </c>
      <c r="AL124" s="20" t="e">
        <f t="shared" si="29"/>
        <v>#DIV/0!</v>
      </c>
      <c r="AM124" s="18">
        <v>857</v>
      </c>
      <c r="AN124" s="20" t="e">
        <f t="shared" si="30"/>
        <v>#DIV/0!</v>
      </c>
      <c r="AO124" s="18">
        <v>10673</v>
      </c>
      <c r="AP124" s="18">
        <v>38743</v>
      </c>
      <c r="AQ124" s="20" t="e">
        <f t="shared" si="31"/>
        <v>#DIV/0!</v>
      </c>
      <c r="AR124" s="20">
        <f t="shared" si="32"/>
        <v>5.1451527224435587</v>
      </c>
      <c r="AS124" s="18">
        <v>0</v>
      </c>
      <c r="AT124" s="18"/>
      <c r="AU124" s="18">
        <v>0</v>
      </c>
      <c r="AV124" s="18">
        <f t="shared" si="33"/>
        <v>0</v>
      </c>
      <c r="AW124" s="18" t="s">
        <v>39</v>
      </c>
      <c r="AX124" s="18"/>
      <c r="AY124" s="18"/>
      <c r="AZ124" s="18"/>
      <c r="BA124" s="20" t="e">
        <f t="shared" si="34"/>
        <v>#DIV/0!</v>
      </c>
      <c r="BB124" s="18"/>
      <c r="BC124" s="20" t="e">
        <f t="shared" si="35"/>
        <v>#DIV/0!</v>
      </c>
      <c r="BD124" s="18"/>
      <c r="BE124" s="7"/>
    </row>
    <row r="125" spans="1:59" hidden="1" x14ac:dyDescent="0.25">
      <c r="A125" s="6" t="s">
        <v>646</v>
      </c>
      <c r="B125" s="18">
        <v>1877</v>
      </c>
      <c r="C125" s="18" t="s">
        <v>298</v>
      </c>
      <c r="D125" s="18">
        <v>44041</v>
      </c>
      <c r="E125" s="18" t="s">
        <v>299</v>
      </c>
      <c r="F125" s="18">
        <v>44109</v>
      </c>
      <c r="G125" s="18">
        <v>244400404</v>
      </c>
      <c r="H125" s="18" t="s">
        <v>56</v>
      </c>
      <c r="I125" s="18">
        <v>148</v>
      </c>
      <c r="J125" s="18">
        <v>1</v>
      </c>
      <c r="K125" s="18">
        <v>0</v>
      </c>
      <c r="L125" s="18" t="s">
        <v>640</v>
      </c>
      <c r="M125" s="1">
        <v>323975</v>
      </c>
      <c r="N125" s="18">
        <v>45</v>
      </c>
      <c r="O125" s="18">
        <v>316</v>
      </c>
      <c r="P125" s="18">
        <v>40</v>
      </c>
      <c r="Q125" s="18" t="s">
        <v>40</v>
      </c>
      <c r="R125" s="18" t="s">
        <v>641</v>
      </c>
      <c r="S125" s="18">
        <v>5790</v>
      </c>
      <c r="T125" s="19">
        <f>S125/M125</f>
        <v>1.7871749363376804E-2</v>
      </c>
      <c r="U125" s="18">
        <v>243724</v>
      </c>
      <c r="V125" s="18">
        <v>10572</v>
      </c>
      <c r="W125" s="18">
        <v>35661</v>
      </c>
      <c r="X125" s="18">
        <v>898</v>
      </c>
      <c r="Y125" s="18">
        <v>17230</v>
      </c>
      <c r="Z125" s="18">
        <v>887</v>
      </c>
      <c r="AA125" s="18">
        <v>53</v>
      </c>
      <c r="AB125" s="18">
        <v>6</v>
      </c>
      <c r="AC125" s="18">
        <v>305</v>
      </c>
      <c r="AD125" s="18">
        <f t="shared" si="27"/>
        <v>296668</v>
      </c>
      <c r="AE125" s="20">
        <f>AD125/M125</f>
        <v>0.91571263214754228</v>
      </c>
      <c r="AF125" s="20">
        <f t="shared" si="42"/>
        <v>51.237996545768567</v>
      </c>
      <c r="AG125" s="18">
        <f t="shared" si="50"/>
        <v>12363</v>
      </c>
      <c r="AH125" s="20">
        <f>AG125*100/M125</f>
        <v>3.8160351879003009</v>
      </c>
      <c r="AI125" s="20">
        <f t="shared" si="48"/>
        <v>23.99644099328642</v>
      </c>
      <c r="AJ125" s="20">
        <f t="shared" si="49"/>
        <v>11.99822049664321</v>
      </c>
      <c r="AK125" s="18">
        <v>24535</v>
      </c>
      <c r="AL125" s="20">
        <f t="shared" si="29"/>
        <v>7.5731152095069065</v>
      </c>
      <c r="AM125" s="18">
        <v>20321</v>
      </c>
      <c r="AN125" s="20">
        <f t="shared" si="30"/>
        <v>6.2723975615402425</v>
      </c>
      <c r="AO125" s="18">
        <v>221342</v>
      </c>
      <c r="AP125" s="18">
        <v>691334</v>
      </c>
      <c r="AQ125" s="20">
        <f t="shared" si="31"/>
        <v>2.1339115672505593</v>
      </c>
      <c r="AR125" s="20">
        <f t="shared" si="32"/>
        <v>2.3303288524545955</v>
      </c>
      <c r="AS125" s="18">
        <v>0</v>
      </c>
      <c r="AT125" s="18"/>
      <c r="AU125" s="18">
        <v>0</v>
      </c>
      <c r="AV125" s="18">
        <f t="shared" si="33"/>
        <v>0</v>
      </c>
      <c r="AW125" s="18" t="s">
        <v>39</v>
      </c>
      <c r="AX125" s="18"/>
      <c r="AY125" s="18">
        <v>44871</v>
      </c>
      <c r="AZ125" s="18">
        <v>389459</v>
      </c>
      <c r="BA125" s="20">
        <f t="shared" si="34"/>
        <v>1.2021267073076627</v>
      </c>
      <c r="BB125" s="18">
        <v>152.5</v>
      </c>
      <c r="BC125" s="20">
        <f t="shared" si="35"/>
        <v>0.94143066594644653</v>
      </c>
      <c r="BD125" s="18"/>
      <c r="BE125" s="7"/>
    </row>
    <row r="126" spans="1:59" hidden="1" x14ac:dyDescent="0.25">
      <c r="A126" s="6" t="s">
        <v>647</v>
      </c>
      <c r="B126" s="18">
        <v>13115</v>
      </c>
      <c r="C126" s="18" t="s">
        <v>305</v>
      </c>
      <c r="D126" s="18">
        <v>44100</v>
      </c>
      <c r="E126" s="18" t="s">
        <v>299</v>
      </c>
      <c r="F126" s="18">
        <v>44109</v>
      </c>
      <c r="G126" s="18">
        <v>244400404</v>
      </c>
      <c r="H126" s="18" t="s">
        <v>56</v>
      </c>
      <c r="I126" s="18">
        <v>164</v>
      </c>
      <c r="J126" s="18">
        <v>1</v>
      </c>
      <c r="K126" s="18">
        <v>0</v>
      </c>
      <c r="L126" s="18" t="s">
        <v>640</v>
      </c>
      <c r="M126" s="1">
        <v>0</v>
      </c>
      <c r="N126" s="18">
        <v>32</v>
      </c>
      <c r="O126" s="18">
        <v>80</v>
      </c>
      <c r="P126" s="18">
        <v>29</v>
      </c>
      <c r="Q126" s="18" t="s">
        <v>40</v>
      </c>
      <c r="R126" s="18" t="s">
        <v>641</v>
      </c>
      <c r="S126" s="18">
        <v>1054</v>
      </c>
      <c r="T126" s="19"/>
      <c r="U126" s="18">
        <v>41773</v>
      </c>
      <c r="V126" s="18">
        <v>3659</v>
      </c>
      <c r="W126" s="18">
        <v>621</v>
      </c>
      <c r="X126" s="18">
        <v>36</v>
      </c>
      <c r="Y126" s="18">
        <v>6445</v>
      </c>
      <c r="Z126" s="18">
        <v>344</v>
      </c>
      <c r="AA126" s="18">
        <v>72</v>
      </c>
      <c r="AB126" s="18">
        <v>3</v>
      </c>
      <c r="AC126" s="18">
        <v>154</v>
      </c>
      <c r="AD126" s="18">
        <f t="shared" si="27"/>
        <v>48911</v>
      </c>
      <c r="AE126" s="20"/>
      <c r="AF126" s="20">
        <f t="shared" si="42"/>
        <v>46.405123339658445</v>
      </c>
      <c r="AG126" s="18">
        <f t="shared" si="50"/>
        <v>4042</v>
      </c>
      <c r="AH126" s="20"/>
      <c r="AI126" s="20">
        <f t="shared" si="48"/>
        <v>12.100692726373083</v>
      </c>
      <c r="AJ126" s="20">
        <f t="shared" si="49"/>
        <v>6.0503463631865415</v>
      </c>
      <c r="AK126" s="18">
        <v>5647</v>
      </c>
      <c r="AL126" s="20" t="e">
        <f t="shared" si="29"/>
        <v>#DIV/0!</v>
      </c>
      <c r="AM126" s="18">
        <v>4051</v>
      </c>
      <c r="AN126" s="20" t="e">
        <f t="shared" si="30"/>
        <v>#DIV/0!</v>
      </c>
      <c r="AO126" s="18">
        <v>65766</v>
      </c>
      <c r="AP126" s="18">
        <v>226117</v>
      </c>
      <c r="AQ126" s="20" t="e">
        <f t="shared" si="31"/>
        <v>#DIV/0!</v>
      </c>
      <c r="AR126" s="20">
        <f t="shared" si="32"/>
        <v>4.623029584347079</v>
      </c>
      <c r="AS126" s="18">
        <v>0</v>
      </c>
      <c r="AT126" s="18"/>
      <c r="AU126" s="18">
        <v>0</v>
      </c>
      <c r="AV126" s="18">
        <f t="shared" si="33"/>
        <v>0</v>
      </c>
      <c r="AW126" s="18" t="s">
        <v>39</v>
      </c>
      <c r="AX126" s="18"/>
      <c r="AY126" s="18">
        <v>13669</v>
      </c>
      <c r="AZ126" s="18">
        <v>87577</v>
      </c>
      <c r="BA126" s="20" t="e">
        <f t="shared" si="34"/>
        <v>#DIV/0!</v>
      </c>
      <c r="BB126" s="18"/>
      <c r="BC126" s="20" t="e">
        <f t="shared" si="35"/>
        <v>#DIV/0!</v>
      </c>
      <c r="BD126" s="18"/>
      <c r="BE126" s="7"/>
    </row>
    <row r="127" spans="1:59" hidden="1" x14ac:dyDescent="0.25">
      <c r="A127" s="6" t="s">
        <v>648</v>
      </c>
      <c r="B127" s="18">
        <v>5707</v>
      </c>
      <c r="C127" s="18" t="s">
        <v>307</v>
      </c>
      <c r="D127" s="18">
        <v>44300</v>
      </c>
      <c r="E127" s="18" t="s">
        <v>299</v>
      </c>
      <c r="F127" s="18">
        <v>44109</v>
      </c>
      <c r="G127" s="18">
        <v>244400404</v>
      </c>
      <c r="H127" s="18" t="s">
        <v>56</v>
      </c>
      <c r="I127" s="18">
        <v>183</v>
      </c>
      <c r="J127" s="18">
        <v>1</v>
      </c>
      <c r="K127" s="18">
        <v>0</v>
      </c>
      <c r="L127" s="18" t="s">
        <v>640</v>
      </c>
      <c r="M127" s="1">
        <v>0</v>
      </c>
      <c r="N127" s="18">
        <v>32</v>
      </c>
      <c r="O127" s="18">
        <v>62</v>
      </c>
      <c r="P127" s="18">
        <v>17</v>
      </c>
      <c r="Q127" s="18" t="s">
        <v>40</v>
      </c>
      <c r="R127" s="18" t="s">
        <v>641</v>
      </c>
      <c r="S127" s="18">
        <v>969</v>
      </c>
      <c r="T127" s="19"/>
      <c r="U127" s="18">
        <v>34833</v>
      </c>
      <c r="V127" s="18">
        <v>4175</v>
      </c>
      <c r="W127" s="18">
        <v>9840</v>
      </c>
      <c r="X127" s="18">
        <v>374</v>
      </c>
      <c r="Y127" s="18">
        <v>6535</v>
      </c>
      <c r="Z127" s="18">
        <v>303</v>
      </c>
      <c r="AA127" s="18">
        <v>36</v>
      </c>
      <c r="AB127" s="18">
        <v>2</v>
      </c>
      <c r="AC127" s="18">
        <v>135</v>
      </c>
      <c r="AD127" s="18">
        <f t="shared" si="27"/>
        <v>51244</v>
      </c>
      <c r="AE127" s="20"/>
      <c r="AF127" s="20">
        <f t="shared" si="42"/>
        <v>52.883384932920535</v>
      </c>
      <c r="AG127" s="18">
        <f t="shared" si="50"/>
        <v>4854</v>
      </c>
      <c r="AH127" s="20"/>
      <c r="AI127" s="20">
        <f t="shared" si="48"/>
        <v>10.557066337041615</v>
      </c>
      <c r="AJ127" s="20">
        <f t="shared" si="49"/>
        <v>5.2785331685208075</v>
      </c>
      <c r="AK127" s="18">
        <v>5439</v>
      </c>
      <c r="AL127" s="20" t="e">
        <f t="shared" si="29"/>
        <v>#DIV/0!</v>
      </c>
      <c r="AM127" s="18">
        <v>3969</v>
      </c>
      <c r="AN127" s="20" t="e">
        <f t="shared" si="30"/>
        <v>#DIV/0!</v>
      </c>
      <c r="AO127" s="18">
        <v>62766</v>
      </c>
      <c r="AP127" s="18">
        <v>225517</v>
      </c>
      <c r="AQ127" s="20" t="e">
        <f t="shared" si="31"/>
        <v>#DIV/0!</v>
      </c>
      <c r="AR127" s="20">
        <f t="shared" si="32"/>
        <v>4.4008469284208882</v>
      </c>
      <c r="AS127" s="18">
        <v>0</v>
      </c>
      <c r="AT127" s="18"/>
      <c r="AU127" s="18">
        <v>0</v>
      </c>
      <c r="AV127" s="18">
        <f t="shared" si="33"/>
        <v>0</v>
      </c>
      <c r="AW127" s="18" t="s">
        <v>39</v>
      </c>
      <c r="AX127" s="18"/>
      <c r="AY127" s="18">
        <v>4397</v>
      </c>
      <c r="AZ127" s="18">
        <v>142603</v>
      </c>
      <c r="BA127" s="20" t="e">
        <f t="shared" si="34"/>
        <v>#DIV/0!</v>
      </c>
      <c r="BB127" s="18"/>
      <c r="BC127" s="20" t="e">
        <f t="shared" si="35"/>
        <v>#DIV/0!</v>
      </c>
      <c r="BD127" s="18"/>
      <c r="BE127" s="7"/>
    </row>
    <row r="128" spans="1:59" hidden="1" x14ac:dyDescent="0.25">
      <c r="A128" s="6" t="s">
        <v>649</v>
      </c>
      <c r="B128" s="18">
        <v>5706</v>
      </c>
      <c r="C128" s="18" t="s">
        <v>304</v>
      </c>
      <c r="D128" s="18">
        <v>44000</v>
      </c>
      <c r="E128" s="18" t="s">
        <v>299</v>
      </c>
      <c r="F128" s="18">
        <v>44109</v>
      </c>
      <c r="G128" s="18">
        <v>244400404</v>
      </c>
      <c r="H128" s="18" t="s">
        <v>56</v>
      </c>
      <c r="I128" s="18">
        <v>184</v>
      </c>
      <c r="J128" s="18">
        <v>1</v>
      </c>
      <c r="K128" s="18">
        <v>0</v>
      </c>
      <c r="L128" s="18" t="s">
        <v>640</v>
      </c>
      <c r="M128" s="1">
        <v>0</v>
      </c>
      <c r="N128" s="18">
        <v>27.5</v>
      </c>
      <c r="O128" s="18">
        <v>42</v>
      </c>
      <c r="P128" s="18">
        <v>10</v>
      </c>
      <c r="Q128" s="18" t="s">
        <v>40</v>
      </c>
      <c r="R128" s="18" t="s">
        <v>641</v>
      </c>
      <c r="S128" s="18">
        <v>589</v>
      </c>
      <c r="T128" s="19"/>
      <c r="U128" s="18">
        <v>18696</v>
      </c>
      <c r="V128" s="18">
        <v>1872</v>
      </c>
      <c r="W128" s="18">
        <v>656</v>
      </c>
      <c r="X128" s="18">
        <v>17</v>
      </c>
      <c r="Y128" s="18">
        <v>2171</v>
      </c>
      <c r="Z128" s="18">
        <v>99</v>
      </c>
      <c r="AA128" s="18">
        <v>0</v>
      </c>
      <c r="AB128" s="18">
        <v>0</v>
      </c>
      <c r="AC128" s="18">
        <v>56</v>
      </c>
      <c r="AD128" s="18">
        <f t="shared" si="27"/>
        <v>21523</v>
      </c>
      <c r="AE128" s="20"/>
      <c r="AF128" s="20">
        <f t="shared" si="42"/>
        <v>36.541595925297116</v>
      </c>
      <c r="AG128" s="18">
        <f t="shared" si="50"/>
        <v>1988</v>
      </c>
      <c r="AH128" s="20"/>
      <c r="AI128" s="20">
        <f t="shared" si="48"/>
        <v>10.826458752515091</v>
      </c>
      <c r="AJ128" s="20">
        <f t="shared" si="49"/>
        <v>5.4132293762575454</v>
      </c>
      <c r="AK128" s="18">
        <v>3109</v>
      </c>
      <c r="AL128" s="20" t="e">
        <f t="shared" si="29"/>
        <v>#DIV/0!</v>
      </c>
      <c r="AM128" s="18">
        <v>2251</v>
      </c>
      <c r="AN128" s="20" t="e">
        <f t="shared" si="30"/>
        <v>#DIV/0!</v>
      </c>
      <c r="AO128" s="18">
        <v>31094</v>
      </c>
      <c r="AP128" s="18">
        <v>112870</v>
      </c>
      <c r="AQ128" s="20" t="e">
        <f t="shared" si="31"/>
        <v>#DIV/0!</v>
      </c>
      <c r="AR128" s="20">
        <f t="shared" si="32"/>
        <v>5.2441574130000461</v>
      </c>
      <c r="AS128" s="18">
        <v>0</v>
      </c>
      <c r="AT128" s="18"/>
      <c r="AU128" s="18">
        <v>0</v>
      </c>
      <c r="AV128" s="18">
        <f t="shared" si="33"/>
        <v>0</v>
      </c>
      <c r="AW128" s="18" t="s">
        <v>39</v>
      </c>
      <c r="AX128" s="18"/>
      <c r="AY128" s="18"/>
      <c r="AZ128" s="18"/>
      <c r="BA128" s="20" t="e">
        <f t="shared" si="34"/>
        <v>#DIV/0!</v>
      </c>
      <c r="BB128" s="18"/>
      <c r="BC128" s="20" t="e">
        <f t="shared" si="35"/>
        <v>#DIV/0!</v>
      </c>
      <c r="BD128" s="18"/>
      <c r="BE128" s="7"/>
    </row>
    <row r="129" spans="1:59" hidden="1" x14ac:dyDescent="0.25">
      <c r="A129" s="6" t="s">
        <v>650</v>
      </c>
      <c r="B129" s="18">
        <v>19688</v>
      </c>
      <c r="C129" s="18" t="s">
        <v>300</v>
      </c>
      <c r="D129" s="18">
        <v>44000</v>
      </c>
      <c r="E129" s="18" t="s">
        <v>299</v>
      </c>
      <c r="F129" s="18">
        <v>44109</v>
      </c>
      <c r="G129" s="18">
        <v>244400404</v>
      </c>
      <c r="H129" s="18" t="s">
        <v>56</v>
      </c>
      <c r="I129" s="18">
        <v>61</v>
      </c>
      <c r="J129" s="18">
        <v>1</v>
      </c>
      <c r="K129" s="18">
        <v>0</v>
      </c>
      <c r="L129" s="18" t="s">
        <v>640</v>
      </c>
      <c r="M129" s="1">
        <v>0</v>
      </c>
      <c r="N129" s="18">
        <v>30</v>
      </c>
      <c r="O129" s="18">
        <v>16</v>
      </c>
      <c r="P129" s="18">
        <v>1</v>
      </c>
      <c r="Q129" s="18" t="s">
        <v>40</v>
      </c>
      <c r="R129" s="18" t="s">
        <v>641</v>
      </c>
      <c r="S129" s="18">
        <v>1714</v>
      </c>
      <c r="T129" s="19"/>
      <c r="U129" s="18"/>
      <c r="V129" s="18"/>
      <c r="W129" s="18"/>
      <c r="X129" s="18"/>
      <c r="Y129" s="18"/>
      <c r="Z129" s="18"/>
      <c r="AA129" s="18"/>
      <c r="AB129" s="18"/>
      <c r="AC129" s="18"/>
      <c r="AD129" s="18">
        <f t="shared" si="27"/>
        <v>0</v>
      </c>
      <c r="AE129" s="20"/>
      <c r="AF129" s="20">
        <f t="shared" si="42"/>
        <v>0</v>
      </c>
      <c r="AG129" s="18">
        <f t="shared" si="50"/>
        <v>0</v>
      </c>
      <c r="AH129" s="20"/>
      <c r="AI129" s="20"/>
      <c r="AJ129" s="20"/>
      <c r="AK129" s="18">
        <v>0</v>
      </c>
      <c r="AL129" s="20" t="e">
        <f t="shared" si="29"/>
        <v>#DIV/0!</v>
      </c>
      <c r="AM129" s="18">
        <v>0</v>
      </c>
      <c r="AN129" s="20" t="e">
        <f t="shared" si="30"/>
        <v>#DIV/0!</v>
      </c>
      <c r="AO129" s="18">
        <v>1739</v>
      </c>
      <c r="AP129" s="18">
        <v>0</v>
      </c>
      <c r="AQ129" s="20" t="e">
        <f t="shared" si="31"/>
        <v>#DIV/0!</v>
      </c>
      <c r="AR129" s="20" t="e">
        <f t="shared" si="32"/>
        <v>#DIV/0!</v>
      </c>
      <c r="AS129" s="18">
        <v>0</v>
      </c>
      <c r="AT129" s="18"/>
      <c r="AU129" s="18">
        <v>0</v>
      </c>
      <c r="AV129" s="18">
        <f t="shared" si="33"/>
        <v>0</v>
      </c>
      <c r="AW129" s="18" t="s">
        <v>39</v>
      </c>
      <c r="AX129" s="18"/>
      <c r="AY129" s="18"/>
      <c r="AZ129" s="18">
        <v>55494</v>
      </c>
      <c r="BA129" s="20" t="e">
        <f t="shared" si="34"/>
        <v>#DIV/0!</v>
      </c>
      <c r="BB129" s="18"/>
      <c r="BC129" s="20" t="e">
        <f t="shared" si="35"/>
        <v>#DIV/0!</v>
      </c>
      <c r="BD129" s="18"/>
      <c r="BE129" s="7"/>
    </row>
    <row r="130" spans="1:59" x14ac:dyDescent="0.25">
      <c r="A130" s="6" t="s">
        <v>308</v>
      </c>
      <c r="B130" s="18">
        <v>4468</v>
      </c>
      <c r="C130" s="18" t="s">
        <v>309</v>
      </c>
      <c r="D130" s="18">
        <v>44390</v>
      </c>
      <c r="E130" s="18" t="s">
        <v>308</v>
      </c>
      <c r="F130" s="18">
        <v>44110</v>
      </c>
      <c r="G130" s="18">
        <v>244400503</v>
      </c>
      <c r="H130" s="18" t="s">
        <v>96</v>
      </c>
      <c r="I130" s="18">
        <v>86</v>
      </c>
      <c r="J130" s="18">
        <v>1</v>
      </c>
      <c r="K130" s="18">
        <v>1</v>
      </c>
      <c r="L130" s="18" t="s">
        <v>146</v>
      </c>
      <c r="M130" s="18">
        <v>9276</v>
      </c>
      <c r="N130" s="18">
        <v>24</v>
      </c>
      <c r="O130" s="18">
        <v>90</v>
      </c>
      <c r="P130" s="18">
        <v>9</v>
      </c>
      <c r="Q130" s="18" t="s">
        <v>40</v>
      </c>
      <c r="R130" s="18" t="s">
        <v>529</v>
      </c>
      <c r="S130" s="18">
        <v>862</v>
      </c>
      <c r="T130" s="19">
        <f>S130/M130</f>
        <v>9.2927986200948678E-2</v>
      </c>
      <c r="U130" s="18">
        <v>34009</v>
      </c>
      <c r="V130" s="18">
        <v>1857</v>
      </c>
      <c r="W130" s="18">
        <v>6349</v>
      </c>
      <c r="X130" s="18">
        <v>128</v>
      </c>
      <c r="Y130" s="18">
        <v>1130</v>
      </c>
      <c r="Z130" s="18">
        <v>60</v>
      </c>
      <c r="AA130" s="18">
        <v>21</v>
      </c>
      <c r="AB130" s="18">
        <v>21</v>
      </c>
      <c r="AC130" s="18">
        <v>59</v>
      </c>
      <c r="AD130" s="18">
        <f t="shared" si="27"/>
        <v>41509</v>
      </c>
      <c r="AE130" s="20">
        <f>AD130/M130</f>
        <v>4.47488141440276</v>
      </c>
      <c r="AF130" s="20">
        <f t="shared" si="42"/>
        <v>48.154292343387468</v>
      </c>
      <c r="AG130" s="18">
        <f t="shared" si="50"/>
        <v>2066</v>
      </c>
      <c r="AH130" s="20">
        <f t="shared" ref="AH130:AH173" si="51">AG130*100/M130</f>
        <v>22.272531263475635</v>
      </c>
      <c r="AI130" s="20">
        <f t="shared" ref="AI130:AI136" si="52">AD130/AG130</f>
        <v>20.091481122942884</v>
      </c>
      <c r="AJ130" s="20">
        <f t="shared" ref="AJ130:AJ136" si="53">AI130/2</f>
        <v>10.045740561471442</v>
      </c>
      <c r="AK130" s="18">
        <v>3698</v>
      </c>
      <c r="AL130" s="20">
        <f t="shared" si="29"/>
        <v>39.866321690383785</v>
      </c>
      <c r="AM130" s="18">
        <v>2484</v>
      </c>
      <c r="AN130" s="20">
        <f t="shared" si="30"/>
        <v>26.778783958602848</v>
      </c>
      <c r="AO130" s="18">
        <v>16976</v>
      </c>
      <c r="AP130" s="18">
        <v>74945</v>
      </c>
      <c r="AQ130" s="20">
        <f t="shared" si="31"/>
        <v>8.0794523501509268</v>
      </c>
      <c r="AR130" s="20">
        <f t="shared" si="32"/>
        <v>1.805512057626057</v>
      </c>
      <c r="AS130" s="18">
        <v>1635</v>
      </c>
      <c r="AT130" s="18"/>
      <c r="AU130" s="18">
        <v>508</v>
      </c>
      <c r="AV130" s="18">
        <f t="shared" si="33"/>
        <v>2143</v>
      </c>
      <c r="AW130" s="18" t="s">
        <v>39</v>
      </c>
      <c r="AX130" s="18"/>
      <c r="AY130" s="21">
        <v>6500</v>
      </c>
      <c r="AZ130" s="18">
        <v>22900</v>
      </c>
      <c r="BA130" s="20">
        <f t="shared" si="34"/>
        <v>2.4687365243639499</v>
      </c>
      <c r="BB130" s="18">
        <v>6.68</v>
      </c>
      <c r="BC130" s="20">
        <f t="shared" si="35"/>
        <v>1.4402759810263044</v>
      </c>
      <c r="BD130" s="18">
        <v>26</v>
      </c>
      <c r="BE130" s="7"/>
    </row>
    <row r="131" spans="1:59" x14ac:dyDescent="0.25">
      <c r="A131" s="6" t="s">
        <v>310</v>
      </c>
      <c r="B131" s="18">
        <v>13631</v>
      </c>
      <c r="C131" s="18" t="s">
        <v>102</v>
      </c>
      <c r="D131" s="18">
        <v>44130</v>
      </c>
      <c r="E131" s="18" t="s">
        <v>310</v>
      </c>
      <c r="F131" s="18">
        <v>44111</v>
      </c>
      <c r="G131" s="18">
        <v>244400503</v>
      </c>
      <c r="H131" s="18" t="s">
        <v>96</v>
      </c>
      <c r="I131" s="18">
        <v>22</v>
      </c>
      <c r="J131" s="18">
        <v>1</v>
      </c>
      <c r="K131" s="18">
        <v>1</v>
      </c>
      <c r="L131" s="18" t="s">
        <v>146</v>
      </c>
      <c r="M131" s="18">
        <v>2285</v>
      </c>
      <c r="N131" s="18">
        <v>6.5</v>
      </c>
      <c r="O131" s="18">
        <v>0</v>
      </c>
      <c r="P131" s="18">
        <v>0</v>
      </c>
      <c r="Q131" s="18" t="s">
        <v>39</v>
      </c>
      <c r="R131" s="18" t="s">
        <v>651</v>
      </c>
      <c r="S131" s="18">
        <v>40</v>
      </c>
      <c r="T131" s="19">
        <f>S131/M131</f>
        <v>1.7505470459518599E-2</v>
      </c>
      <c r="U131" s="18">
        <v>3472</v>
      </c>
      <c r="V131" s="18">
        <v>450</v>
      </c>
      <c r="W131" s="18">
        <v>0</v>
      </c>
      <c r="X131" s="18">
        <v>0</v>
      </c>
      <c r="Y131" s="18">
        <v>0</v>
      </c>
      <c r="Z131" s="18">
        <v>0</v>
      </c>
      <c r="AA131" s="18">
        <v>0</v>
      </c>
      <c r="AB131" s="18">
        <v>0</v>
      </c>
      <c r="AC131" s="18">
        <v>3</v>
      </c>
      <c r="AD131" s="18">
        <f t="shared" ref="AD131:AD194" si="54">U131+W131+Y131+AA131</f>
        <v>3472</v>
      </c>
      <c r="AE131" s="20">
        <f>AD131/M131</f>
        <v>1.5194748358862145</v>
      </c>
      <c r="AF131" s="20">
        <f t="shared" ref="AF131:AF136" si="55">AD131/S131</f>
        <v>86.8</v>
      </c>
      <c r="AG131" s="18">
        <f t="shared" si="50"/>
        <v>450</v>
      </c>
      <c r="AH131" s="20">
        <f t="shared" si="51"/>
        <v>19.693654266958426</v>
      </c>
      <c r="AI131" s="20">
        <f t="shared" si="52"/>
        <v>7.7155555555555555</v>
      </c>
      <c r="AJ131" s="20">
        <f t="shared" si="53"/>
        <v>3.8577777777777778</v>
      </c>
      <c r="AK131" s="18"/>
      <c r="AL131" s="20">
        <f t="shared" ref="AL131:AL194" si="56">AK131*100/M131</f>
        <v>0</v>
      </c>
      <c r="AM131" s="18">
        <v>400</v>
      </c>
      <c r="AN131" s="20">
        <f t="shared" ref="AN131:AN194" si="57">AM131*100/M131</f>
        <v>17.505470459518598</v>
      </c>
      <c r="AO131" s="18"/>
      <c r="AP131" s="18">
        <v>7239</v>
      </c>
      <c r="AQ131" s="20">
        <f t="shared" ref="AQ131:AQ194" si="58">AP131/M131</f>
        <v>3.1680525164113784</v>
      </c>
      <c r="AR131" s="20">
        <f t="shared" ref="AR131:AR194" si="59">AP131/AD131</f>
        <v>2.0849654377880182</v>
      </c>
      <c r="AS131" s="18">
        <v>1788</v>
      </c>
      <c r="AT131" s="18">
        <v>57</v>
      </c>
      <c r="AU131" s="18">
        <v>0</v>
      </c>
      <c r="AV131" s="18">
        <f t="shared" ref="AV131:AV194" si="60">AS131+AT131+AU131</f>
        <v>1845</v>
      </c>
      <c r="AW131" s="18" t="s">
        <v>39</v>
      </c>
      <c r="AX131" s="18"/>
      <c r="AY131" s="21">
        <v>0</v>
      </c>
      <c r="AZ131" s="18">
        <v>4386</v>
      </c>
      <c r="BA131" s="20">
        <f t="shared" ref="BA131:BA194" si="61">AZ131/M131</f>
        <v>1.9194748358862144</v>
      </c>
      <c r="BB131" s="18">
        <v>0.5</v>
      </c>
      <c r="BC131" s="20">
        <f t="shared" ref="BC131:BC194" si="62">BB131*2000/M131</f>
        <v>0.43763676148796499</v>
      </c>
      <c r="BD131" s="18">
        <v>16</v>
      </c>
      <c r="BE131" s="7" t="s">
        <v>40</v>
      </c>
    </row>
    <row r="132" spans="1:59" x14ac:dyDescent="0.25">
      <c r="A132" s="6" t="s">
        <v>652</v>
      </c>
      <c r="B132" s="18">
        <v>13319</v>
      </c>
      <c r="C132" s="18" t="s">
        <v>653</v>
      </c>
      <c r="D132" s="18">
        <v>44110</v>
      </c>
      <c r="E132" s="18" t="s">
        <v>652</v>
      </c>
      <c r="F132" s="18">
        <v>44112</v>
      </c>
      <c r="G132" s="18">
        <v>200072726</v>
      </c>
      <c r="H132" s="18" t="s">
        <v>100</v>
      </c>
      <c r="I132" s="18">
        <v>176</v>
      </c>
      <c r="J132" s="18">
        <v>1</v>
      </c>
      <c r="K132" s="18">
        <v>1</v>
      </c>
      <c r="L132" s="18" t="s">
        <v>654</v>
      </c>
      <c r="M132" s="18">
        <v>602</v>
      </c>
      <c r="N132" s="18">
        <v>4.5</v>
      </c>
      <c r="O132" s="18">
        <v>4</v>
      </c>
      <c r="P132" s="18">
        <v>1</v>
      </c>
      <c r="Q132" s="18" t="s">
        <v>40</v>
      </c>
      <c r="R132" s="18" t="s">
        <v>345</v>
      </c>
      <c r="S132" s="18"/>
      <c r="T132" s="19">
        <f>S132/M132</f>
        <v>0</v>
      </c>
      <c r="U132" s="18">
        <v>1468</v>
      </c>
      <c r="V132" s="18">
        <v>136</v>
      </c>
      <c r="W132" s="18">
        <v>55</v>
      </c>
      <c r="X132" s="18">
        <v>3</v>
      </c>
      <c r="Y132" s="18">
        <v>60</v>
      </c>
      <c r="Z132" s="18">
        <v>0</v>
      </c>
      <c r="AA132" s="18">
        <v>0</v>
      </c>
      <c r="AB132" s="18">
        <v>0</v>
      </c>
      <c r="AC132" s="18">
        <v>4</v>
      </c>
      <c r="AD132" s="18">
        <f t="shared" si="54"/>
        <v>1583</v>
      </c>
      <c r="AE132" s="20">
        <f>AD132/M132</f>
        <v>2.6295681063122922</v>
      </c>
      <c r="AF132" s="20" t="e">
        <f t="shared" si="55"/>
        <v>#DIV/0!</v>
      </c>
      <c r="AG132" s="18">
        <f t="shared" si="50"/>
        <v>139</v>
      </c>
      <c r="AH132" s="20">
        <f t="shared" si="51"/>
        <v>23.089700996677742</v>
      </c>
      <c r="AI132" s="20">
        <f t="shared" si="52"/>
        <v>11.388489208633093</v>
      </c>
      <c r="AJ132" s="20">
        <f t="shared" si="53"/>
        <v>5.6942446043165464</v>
      </c>
      <c r="AK132" s="18"/>
      <c r="AL132" s="20">
        <f t="shared" si="56"/>
        <v>0</v>
      </c>
      <c r="AM132" s="18">
        <v>66</v>
      </c>
      <c r="AN132" s="20">
        <f t="shared" si="57"/>
        <v>10.963455149501661</v>
      </c>
      <c r="AO132" s="18">
        <v>391</v>
      </c>
      <c r="AP132" s="18">
        <v>1200</v>
      </c>
      <c r="AQ132" s="20">
        <f t="shared" si="58"/>
        <v>1.9933554817275747</v>
      </c>
      <c r="AR132" s="20">
        <f t="shared" si="59"/>
        <v>0.75805432722678456</v>
      </c>
      <c r="AS132" s="18">
        <v>257</v>
      </c>
      <c r="AT132" s="18">
        <v>0</v>
      </c>
      <c r="AU132" s="18">
        <v>1</v>
      </c>
      <c r="AV132" s="18">
        <f t="shared" si="60"/>
        <v>258</v>
      </c>
      <c r="AW132" s="18" t="s">
        <v>39</v>
      </c>
      <c r="AX132" s="18"/>
      <c r="AY132" s="21">
        <v>275</v>
      </c>
      <c r="AZ132" s="18">
        <v>1574</v>
      </c>
      <c r="BA132" s="20">
        <f t="shared" si="61"/>
        <v>2.6146179401993357</v>
      </c>
      <c r="BB132" s="18">
        <v>0.06</v>
      </c>
      <c r="BC132" s="20">
        <f t="shared" si="62"/>
        <v>0.19933554817275748</v>
      </c>
      <c r="BD132" s="18">
        <v>13</v>
      </c>
      <c r="BE132" s="7" t="s">
        <v>40</v>
      </c>
      <c r="BF132" s="2"/>
    </row>
    <row r="133" spans="1:59" x14ac:dyDescent="0.25">
      <c r="A133" s="6" t="s">
        <v>311</v>
      </c>
      <c r="B133" s="18">
        <v>17560</v>
      </c>
      <c r="C133" s="18" t="s">
        <v>312</v>
      </c>
      <c r="D133" s="18">
        <v>44170</v>
      </c>
      <c r="E133" s="18" t="s">
        <v>311</v>
      </c>
      <c r="F133" s="18">
        <v>44113</v>
      </c>
      <c r="G133" s="18">
        <v>244400537</v>
      </c>
      <c r="H133" s="18" t="s">
        <v>38</v>
      </c>
      <c r="I133" s="18">
        <v>17</v>
      </c>
      <c r="J133" s="18">
        <v>1</v>
      </c>
      <c r="K133" s="18">
        <v>1</v>
      </c>
      <c r="L133" s="18" t="s">
        <v>521</v>
      </c>
      <c r="M133" s="18">
        <v>4284</v>
      </c>
      <c r="N133" s="18">
        <v>18</v>
      </c>
      <c r="O133" s="18">
        <v>50</v>
      </c>
      <c r="P133" s="18">
        <v>2</v>
      </c>
      <c r="Q133" s="18" t="s">
        <v>40</v>
      </c>
      <c r="R133" t="s">
        <v>522</v>
      </c>
      <c r="S133" s="18">
        <v>336</v>
      </c>
      <c r="T133" s="19">
        <f>S133/M133</f>
        <v>7.8431372549019607E-2</v>
      </c>
      <c r="U133" s="18">
        <v>11647</v>
      </c>
      <c r="V133" s="18">
        <v>1180</v>
      </c>
      <c r="W133" s="18">
        <v>442</v>
      </c>
      <c r="X133" s="18">
        <v>28</v>
      </c>
      <c r="Y133" s="18">
        <v>786</v>
      </c>
      <c r="Z133" s="18">
        <v>89</v>
      </c>
      <c r="AA133" s="18">
        <v>0</v>
      </c>
      <c r="AB133" s="18">
        <v>0</v>
      </c>
      <c r="AC133" s="18">
        <v>25</v>
      </c>
      <c r="AD133" s="18">
        <f t="shared" si="54"/>
        <v>12875</v>
      </c>
      <c r="AE133" s="20">
        <f>AD133/M133</f>
        <v>3.0053688141923436</v>
      </c>
      <c r="AF133" s="20">
        <f t="shared" si="55"/>
        <v>38.31845238095238</v>
      </c>
      <c r="AG133" s="18">
        <f t="shared" si="50"/>
        <v>1297</v>
      </c>
      <c r="AH133" s="20">
        <f t="shared" si="51"/>
        <v>30.275443510737627</v>
      </c>
      <c r="AI133" s="20">
        <f t="shared" si="52"/>
        <v>9.9267540478026213</v>
      </c>
      <c r="AJ133" s="20">
        <f t="shared" si="53"/>
        <v>4.9633770239013106</v>
      </c>
      <c r="AK133" s="18"/>
      <c r="AL133" s="20">
        <f t="shared" si="56"/>
        <v>0</v>
      </c>
      <c r="AM133" s="18">
        <v>956</v>
      </c>
      <c r="AN133" s="20">
        <f t="shared" si="57"/>
        <v>22.315592903828197</v>
      </c>
      <c r="AO133" s="18">
        <v>6836</v>
      </c>
      <c r="AP133" s="1">
        <v>32008</v>
      </c>
      <c r="AQ133" s="20">
        <f t="shared" si="58"/>
        <v>7.4715219421101775</v>
      </c>
      <c r="AR133" s="20">
        <f t="shared" si="59"/>
        <v>2.4860582524271844</v>
      </c>
      <c r="AS133" s="18">
        <v>3606</v>
      </c>
      <c r="AT133" s="18">
        <v>93</v>
      </c>
      <c r="AU133" s="18">
        <v>499</v>
      </c>
      <c r="AV133" s="18">
        <f t="shared" si="60"/>
        <v>4198</v>
      </c>
      <c r="AW133" s="18" t="s">
        <v>40</v>
      </c>
      <c r="AX133" s="18"/>
      <c r="AY133" s="21">
        <v>2429</v>
      </c>
      <c r="AZ133" s="18">
        <v>13831</v>
      </c>
      <c r="BA133" s="20">
        <f t="shared" si="61"/>
        <v>3.2285247432306257</v>
      </c>
      <c r="BB133" s="18">
        <v>1.8</v>
      </c>
      <c r="BC133" s="20">
        <f t="shared" si="62"/>
        <v>0.84033613445378152</v>
      </c>
      <c r="BD133" s="18">
        <v>10</v>
      </c>
      <c r="BE133" s="7" t="s">
        <v>39</v>
      </c>
    </row>
    <row r="134" spans="1:59" hidden="1" x14ac:dyDescent="0.25">
      <c r="A134" s="6" t="s">
        <v>655</v>
      </c>
      <c r="B134" s="18">
        <v>5719</v>
      </c>
      <c r="C134" s="18" t="s">
        <v>316</v>
      </c>
      <c r="D134" s="18">
        <v>44700</v>
      </c>
      <c r="E134" s="18" t="s">
        <v>314</v>
      </c>
      <c r="F134" s="18">
        <v>44114</v>
      </c>
      <c r="G134" s="18">
        <v>244400404</v>
      </c>
      <c r="H134" s="18" t="s">
        <v>56</v>
      </c>
      <c r="I134" s="18">
        <v>116</v>
      </c>
      <c r="J134" s="18">
        <v>1</v>
      </c>
      <c r="K134" s="18">
        <v>0</v>
      </c>
      <c r="L134" s="18" t="s">
        <v>315</v>
      </c>
      <c r="M134" s="1">
        <v>0</v>
      </c>
      <c r="N134" s="18">
        <v>4</v>
      </c>
      <c r="O134" s="18">
        <v>10</v>
      </c>
      <c r="P134" s="18">
        <v>1</v>
      </c>
      <c r="Q134" s="18" t="s">
        <v>40</v>
      </c>
      <c r="R134" s="18" t="s">
        <v>116</v>
      </c>
      <c r="S134" s="18">
        <v>116</v>
      </c>
      <c r="T134" s="19"/>
      <c r="U134" s="18">
        <v>5129</v>
      </c>
      <c r="V134" s="18">
        <v>184</v>
      </c>
      <c r="W134" s="18">
        <v>115</v>
      </c>
      <c r="X134" s="18">
        <v>3</v>
      </c>
      <c r="Y134" s="18">
        <v>0</v>
      </c>
      <c r="Z134" s="18">
        <v>0</v>
      </c>
      <c r="AA134" s="18"/>
      <c r="AB134" s="18"/>
      <c r="AC134" s="18">
        <v>15</v>
      </c>
      <c r="AD134" s="18">
        <f t="shared" si="54"/>
        <v>5244</v>
      </c>
      <c r="AE134" s="20"/>
      <c r="AF134" s="20">
        <f t="shared" si="55"/>
        <v>45.206896551724135</v>
      </c>
      <c r="AG134" s="18">
        <f t="shared" si="50"/>
        <v>187</v>
      </c>
      <c r="AH134" s="20" t="e">
        <f t="shared" si="51"/>
        <v>#DIV/0!</v>
      </c>
      <c r="AI134" s="20">
        <f t="shared" si="52"/>
        <v>28.042780748663102</v>
      </c>
      <c r="AJ134" s="20">
        <f t="shared" si="53"/>
        <v>14.021390374331551</v>
      </c>
      <c r="AK134" s="18"/>
      <c r="AL134" s="20" t="e">
        <f t="shared" si="56"/>
        <v>#DIV/0!</v>
      </c>
      <c r="AM134" s="18"/>
      <c r="AN134" s="20" t="e">
        <f t="shared" si="57"/>
        <v>#DIV/0!</v>
      </c>
      <c r="AO134" s="18"/>
      <c r="AP134" s="18">
        <v>7782</v>
      </c>
      <c r="AQ134" s="20" t="e">
        <f t="shared" si="58"/>
        <v>#DIV/0!</v>
      </c>
      <c r="AR134" s="20">
        <f t="shared" si="59"/>
        <v>1.4839816933638443</v>
      </c>
      <c r="AS134" s="18"/>
      <c r="AT134" s="18"/>
      <c r="AU134" s="18"/>
      <c r="AV134" s="18">
        <f t="shared" si="60"/>
        <v>0</v>
      </c>
      <c r="AW134" s="18" t="s">
        <v>40</v>
      </c>
      <c r="AX134" s="18" t="s">
        <v>63</v>
      </c>
      <c r="AY134" s="18"/>
      <c r="AZ134" s="18"/>
      <c r="BA134" s="20" t="e">
        <f t="shared" si="61"/>
        <v>#DIV/0!</v>
      </c>
      <c r="BB134" s="18"/>
      <c r="BC134" s="20" t="e">
        <f t="shared" si="62"/>
        <v>#DIV/0!</v>
      </c>
      <c r="BD134" s="18"/>
      <c r="BE134" s="7"/>
    </row>
    <row r="135" spans="1:59" hidden="1" x14ac:dyDescent="0.25">
      <c r="A135" s="6" t="s">
        <v>656</v>
      </c>
      <c r="B135" s="18">
        <v>5718</v>
      </c>
      <c r="C135" s="18" t="s">
        <v>317</v>
      </c>
      <c r="D135" s="18">
        <v>44700</v>
      </c>
      <c r="E135" s="18" t="s">
        <v>314</v>
      </c>
      <c r="F135" s="18">
        <v>44114</v>
      </c>
      <c r="G135" s="18">
        <v>244400404</v>
      </c>
      <c r="H135" s="18" t="s">
        <v>56</v>
      </c>
      <c r="I135" s="18">
        <v>122</v>
      </c>
      <c r="J135" s="18">
        <v>1</v>
      </c>
      <c r="K135" s="18">
        <v>0</v>
      </c>
      <c r="L135" s="18" t="s">
        <v>315</v>
      </c>
      <c r="M135" s="1">
        <v>0</v>
      </c>
      <c r="N135" s="18">
        <v>18</v>
      </c>
      <c r="O135" s="18">
        <v>12</v>
      </c>
      <c r="P135" s="18">
        <v>1</v>
      </c>
      <c r="Q135" s="18" t="s">
        <v>40</v>
      </c>
      <c r="R135" s="18" t="s">
        <v>116</v>
      </c>
      <c r="S135" s="18">
        <v>170</v>
      </c>
      <c r="T135" s="19"/>
      <c r="U135" s="18">
        <v>18282</v>
      </c>
      <c r="V135" s="18">
        <v>905</v>
      </c>
      <c r="W135" s="18">
        <v>592</v>
      </c>
      <c r="X135" s="18">
        <v>31</v>
      </c>
      <c r="Y135" s="18">
        <v>914</v>
      </c>
      <c r="Z135" s="18">
        <v>74</v>
      </c>
      <c r="AA135" s="18"/>
      <c r="AB135" s="18"/>
      <c r="AC135" s="18">
        <v>43</v>
      </c>
      <c r="AD135" s="18">
        <f t="shared" si="54"/>
        <v>19788</v>
      </c>
      <c r="AE135" s="20"/>
      <c r="AF135" s="20">
        <f t="shared" si="55"/>
        <v>116.4</v>
      </c>
      <c r="AG135" s="18">
        <f t="shared" si="50"/>
        <v>1010</v>
      </c>
      <c r="AH135" s="20" t="e">
        <f t="shared" si="51"/>
        <v>#DIV/0!</v>
      </c>
      <c r="AI135" s="20">
        <f t="shared" si="52"/>
        <v>19.592079207920793</v>
      </c>
      <c r="AJ135" s="20">
        <f t="shared" si="53"/>
        <v>9.7960396039603967</v>
      </c>
      <c r="AK135" s="18"/>
      <c r="AL135" s="20" t="e">
        <f t="shared" si="56"/>
        <v>#DIV/0!</v>
      </c>
      <c r="AM135" s="18"/>
      <c r="AN135" s="20" t="e">
        <f t="shared" si="57"/>
        <v>#DIV/0!</v>
      </c>
      <c r="AO135" s="18"/>
      <c r="AP135" s="1">
        <v>50706</v>
      </c>
      <c r="AQ135" s="20" t="e">
        <f t="shared" si="58"/>
        <v>#DIV/0!</v>
      </c>
      <c r="AR135" s="20">
        <f t="shared" si="59"/>
        <v>2.5624620982413582</v>
      </c>
      <c r="AS135" s="18"/>
      <c r="AT135" s="18"/>
      <c r="AU135" s="18"/>
      <c r="AV135" s="18">
        <f t="shared" si="60"/>
        <v>0</v>
      </c>
      <c r="AW135" s="18" t="s">
        <v>40</v>
      </c>
      <c r="AX135" s="18" t="s">
        <v>63</v>
      </c>
      <c r="AY135" s="18"/>
      <c r="AZ135" s="18"/>
      <c r="BA135" s="20" t="e">
        <f t="shared" si="61"/>
        <v>#DIV/0!</v>
      </c>
      <c r="BB135" s="18"/>
      <c r="BC135" s="20" t="e">
        <f t="shared" si="62"/>
        <v>#DIV/0!</v>
      </c>
      <c r="BD135" s="18"/>
      <c r="BE135" s="7"/>
    </row>
    <row r="136" spans="1:59" hidden="1" x14ac:dyDescent="0.25">
      <c r="A136" s="6" t="s">
        <v>657</v>
      </c>
      <c r="B136" s="18">
        <v>1879</v>
      </c>
      <c r="C136" s="18" t="s">
        <v>313</v>
      </c>
      <c r="D136" s="18">
        <v>44706</v>
      </c>
      <c r="E136" s="18" t="s">
        <v>314</v>
      </c>
      <c r="F136" s="18">
        <v>44114</v>
      </c>
      <c r="G136" s="18">
        <v>244400404</v>
      </c>
      <c r="H136" s="18" t="s">
        <v>56</v>
      </c>
      <c r="I136" s="18">
        <v>117</v>
      </c>
      <c r="J136" s="18">
        <v>1</v>
      </c>
      <c r="K136" s="18">
        <v>0</v>
      </c>
      <c r="L136" s="18" t="s">
        <v>315</v>
      </c>
      <c r="M136" s="1">
        <v>27908</v>
      </c>
      <c r="N136" s="18">
        <v>33</v>
      </c>
      <c r="O136" s="18">
        <v>25</v>
      </c>
      <c r="P136" s="18">
        <v>5</v>
      </c>
      <c r="Q136" s="18" t="s">
        <v>40</v>
      </c>
      <c r="R136" s="18" t="s">
        <v>116</v>
      </c>
      <c r="S136" s="18">
        <v>900</v>
      </c>
      <c r="T136" s="19">
        <f>S136/M136</f>
        <v>3.2248817543356741E-2</v>
      </c>
      <c r="U136" s="18">
        <v>27229</v>
      </c>
      <c r="V136" s="18">
        <v>1272</v>
      </c>
      <c r="W136" s="18">
        <v>3360</v>
      </c>
      <c r="X136" s="18">
        <v>94</v>
      </c>
      <c r="Y136" s="18">
        <v>3174</v>
      </c>
      <c r="Z136" s="18">
        <v>129</v>
      </c>
      <c r="AA136" s="18"/>
      <c r="AB136" s="18"/>
      <c r="AC136" s="18">
        <v>70</v>
      </c>
      <c r="AD136" s="18">
        <f t="shared" si="54"/>
        <v>33763</v>
      </c>
      <c r="AE136" s="20">
        <f>AD136/M136</f>
        <v>1.2097964741292819</v>
      </c>
      <c r="AF136" s="20">
        <f t="shared" si="55"/>
        <v>37.514444444444443</v>
      </c>
      <c r="AG136" s="18">
        <f t="shared" si="50"/>
        <v>1495</v>
      </c>
      <c r="AH136" s="20">
        <f t="shared" si="51"/>
        <v>5.3568869141464814</v>
      </c>
      <c r="AI136" s="20">
        <f t="shared" si="52"/>
        <v>22.583946488294313</v>
      </c>
      <c r="AJ136" s="20">
        <f t="shared" si="53"/>
        <v>11.291973244147156</v>
      </c>
      <c r="AK136" s="18"/>
      <c r="AL136" s="20">
        <f t="shared" si="56"/>
        <v>0</v>
      </c>
      <c r="AM136" s="18">
        <v>3730</v>
      </c>
      <c r="AN136" s="20">
        <f t="shared" si="57"/>
        <v>13.36534327074674</v>
      </c>
      <c r="AO136" s="18"/>
      <c r="AP136" s="18">
        <v>108961</v>
      </c>
      <c r="AQ136" s="20">
        <f t="shared" si="58"/>
        <v>3.9042926759352157</v>
      </c>
      <c r="AR136" s="20">
        <f t="shared" si="59"/>
        <v>3.2272309925065898</v>
      </c>
      <c r="AS136" s="18"/>
      <c r="AT136" s="18"/>
      <c r="AU136" s="18"/>
      <c r="AV136" s="18">
        <f t="shared" si="60"/>
        <v>0</v>
      </c>
      <c r="AW136" s="18" t="s">
        <v>40</v>
      </c>
      <c r="AX136" s="18" t="s">
        <v>63</v>
      </c>
      <c r="AY136" s="18">
        <v>12731</v>
      </c>
      <c r="AZ136" s="18">
        <v>68853</v>
      </c>
      <c r="BA136" s="20">
        <f t="shared" si="61"/>
        <v>2.4671420381252687</v>
      </c>
      <c r="BB136" s="18">
        <v>12.2</v>
      </c>
      <c r="BC136" s="20">
        <f t="shared" si="62"/>
        <v>0.8743012756198939</v>
      </c>
      <c r="BD136" s="18"/>
      <c r="BE136" s="7"/>
    </row>
    <row r="137" spans="1:59" hidden="1" x14ac:dyDescent="0.25">
      <c r="A137" s="6" t="s">
        <v>658</v>
      </c>
      <c r="B137" s="18">
        <v>5721</v>
      </c>
      <c r="C137" s="18" t="s">
        <v>659</v>
      </c>
      <c r="D137" s="18">
        <v>44700</v>
      </c>
      <c r="E137" s="18" t="s">
        <v>314</v>
      </c>
      <c r="F137" s="18">
        <v>44114</v>
      </c>
      <c r="G137" s="18">
        <v>244400404</v>
      </c>
      <c r="H137" s="18" t="s">
        <v>56</v>
      </c>
      <c r="I137" s="18">
        <v>130</v>
      </c>
      <c r="J137" s="18">
        <v>1</v>
      </c>
      <c r="K137" s="18">
        <v>0</v>
      </c>
      <c r="L137" s="18"/>
      <c r="M137" s="1">
        <v>0</v>
      </c>
      <c r="N137" s="18"/>
      <c r="O137" s="18"/>
      <c r="P137" s="18"/>
      <c r="Q137" s="18"/>
      <c r="R137" s="18" t="s">
        <v>116</v>
      </c>
      <c r="S137" s="18"/>
      <c r="T137" s="19"/>
      <c r="U137" s="18"/>
      <c r="V137" s="18"/>
      <c r="W137" s="18"/>
      <c r="X137" s="18"/>
      <c r="Y137" s="18"/>
      <c r="Z137" s="18"/>
      <c r="AA137" s="18"/>
      <c r="AB137" s="18"/>
      <c r="AC137" s="18"/>
      <c r="AD137" s="18">
        <f t="shared" si="54"/>
        <v>0</v>
      </c>
      <c r="AE137" s="20"/>
      <c r="AF137" s="20"/>
      <c r="AG137" s="18">
        <f t="shared" si="50"/>
        <v>0</v>
      </c>
      <c r="AH137" s="20" t="e">
        <f t="shared" si="51"/>
        <v>#DIV/0!</v>
      </c>
      <c r="AI137" s="20"/>
      <c r="AJ137" s="20"/>
      <c r="AK137" s="18"/>
      <c r="AL137" s="20" t="e">
        <f t="shared" si="56"/>
        <v>#DIV/0!</v>
      </c>
      <c r="AM137" s="18"/>
      <c r="AN137" s="20" t="e">
        <f t="shared" si="57"/>
        <v>#DIV/0!</v>
      </c>
      <c r="AO137" s="18"/>
      <c r="AP137" s="18"/>
      <c r="AQ137" s="20" t="e">
        <f t="shared" si="58"/>
        <v>#DIV/0!</v>
      </c>
      <c r="AR137" s="20" t="e">
        <f t="shared" si="59"/>
        <v>#DIV/0!</v>
      </c>
      <c r="AS137" s="18"/>
      <c r="AT137" s="18"/>
      <c r="AU137" s="18"/>
      <c r="AV137" s="18">
        <f t="shared" si="60"/>
        <v>0</v>
      </c>
      <c r="AW137" s="18" t="s">
        <v>40</v>
      </c>
      <c r="AX137" s="18" t="s">
        <v>63</v>
      </c>
      <c r="AY137" s="18"/>
      <c r="AZ137" s="18"/>
      <c r="BA137" s="20" t="e">
        <f t="shared" si="61"/>
        <v>#DIV/0!</v>
      </c>
      <c r="BB137" s="18"/>
      <c r="BC137" s="20" t="e">
        <f t="shared" si="62"/>
        <v>#DIV/0!</v>
      </c>
      <c r="BD137" s="18"/>
      <c r="BE137" s="7"/>
    </row>
    <row r="138" spans="1:59" x14ac:dyDescent="0.25">
      <c r="A138" s="6" t="s">
        <v>318</v>
      </c>
      <c r="B138" s="18">
        <v>1880</v>
      </c>
      <c r="C138" s="18" t="s">
        <v>319</v>
      </c>
      <c r="D138" s="18">
        <v>44521</v>
      </c>
      <c r="E138" s="18" t="s">
        <v>318</v>
      </c>
      <c r="F138" s="18">
        <v>44115</v>
      </c>
      <c r="G138" s="18">
        <v>244400552</v>
      </c>
      <c r="H138" s="18" t="s">
        <v>45</v>
      </c>
      <c r="I138" s="18">
        <v>203</v>
      </c>
      <c r="J138" s="18">
        <v>1</v>
      </c>
      <c r="K138" s="18">
        <v>1</v>
      </c>
      <c r="L138" s="18" t="s">
        <v>523</v>
      </c>
      <c r="M138" s="18">
        <v>3938</v>
      </c>
      <c r="N138" s="18">
        <v>9</v>
      </c>
      <c r="O138" s="18"/>
      <c r="P138" s="18">
        <v>1</v>
      </c>
      <c r="Q138" s="18" t="s">
        <v>40</v>
      </c>
      <c r="R138" s="18" t="s">
        <v>116</v>
      </c>
      <c r="S138" s="18">
        <v>192</v>
      </c>
      <c r="T138" s="19">
        <f t="shared" ref="T138:T173" si="63">S138/M138</f>
        <v>4.8755713560182837E-2</v>
      </c>
      <c r="U138" s="18">
        <v>10470</v>
      </c>
      <c r="V138" s="18"/>
      <c r="W138" s="18">
        <v>93</v>
      </c>
      <c r="X138" s="18"/>
      <c r="Y138" s="18">
        <v>891</v>
      </c>
      <c r="Z138" s="18"/>
      <c r="AA138" s="18">
        <v>0</v>
      </c>
      <c r="AB138" s="18">
        <v>0</v>
      </c>
      <c r="AC138" s="18"/>
      <c r="AD138" s="18">
        <f t="shared" si="54"/>
        <v>11454</v>
      </c>
      <c r="AE138" s="20">
        <f t="shared" ref="AE138:AE173" si="64">AD138/M138</f>
        <v>2.9085830370746573</v>
      </c>
      <c r="AF138" s="20">
        <f t="shared" ref="AF138:AF177" si="65">AD138/S138</f>
        <v>59.65625</v>
      </c>
      <c r="AG138" s="1">
        <v>516</v>
      </c>
      <c r="AH138" s="20">
        <f t="shared" si="51"/>
        <v>13.103098019299136</v>
      </c>
      <c r="AI138" s="20">
        <f t="shared" ref="AI138:AI169" si="66">AD138/AG138</f>
        <v>22.197674418604652</v>
      </c>
      <c r="AJ138" s="20">
        <f t="shared" ref="AJ138:AJ169" si="67">AI138/2</f>
        <v>11.098837209302326</v>
      </c>
      <c r="AK138" s="18"/>
      <c r="AL138" s="20">
        <f t="shared" si="56"/>
        <v>0</v>
      </c>
      <c r="AM138" s="18">
        <v>756</v>
      </c>
      <c r="AN138" s="20">
        <f t="shared" si="57"/>
        <v>19.197562214321991</v>
      </c>
      <c r="AO138" s="18"/>
      <c r="AP138" s="18">
        <v>21932</v>
      </c>
      <c r="AQ138" s="20">
        <f t="shared" si="58"/>
        <v>5.5693245302183847</v>
      </c>
      <c r="AR138" s="20">
        <f t="shared" si="59"/>
        <v>1.9147895931552297</v>
      </c>
      <c r="AS138" s="18"/>
      <c r="AT138" s="18"/>
      <c r="AU138" s="18"/>
      <c r="AV138" s="18">
        <f t="shared" si="60"/>
        <v>0</v>
      </c>
      <c r="AW138" s="18" t="s">
        <v>40</v>
      </c>
      <c r="AX138" s="18" t="s">
        <v>524</v>
      </c>
      <c r="AY138" s="27">
        <v>2083</v>
      </c>
      <c r="AZ138" s="1">
        <v>9537</v>
      </c>
      <c r="BA138" s="20">
        <f t="shared" si="61"/>
        <v>2.4217877094972069</v>
      </c>
      <c r="BB138" s="18">
        <v>1.1000000000000001</v>
      </c>
      <c r="BC138" s="20">
        <f t="shared" si="62"/>
        <v>0.55865921787709494</v>
      </c>
      <c r="BD138" s="18"/>
      <c r="BE138" s="7" t="s">
        <v>39</v>
      </c>
      <c r="BF138" s="2"/>
      <c r="BG138" s="2"/>
    </row>
    <row r="139" spans="1:59" x14ac:dyDescent="0.25">
      <c r="A139" s="6" t="s">
        <v>320</v>
      </c>
      <c r="B139" s="18">
        <v>18745</v>
      </c>
      <c r="C139" s="18" t="s">
        <v>321</v>
      </c>
      <c r="D139" s="18">
        <v>44560</v>
      </c>
      <c r="E139" s="18" t="s">
        <v>320</v>
      </c>
      <c r="F139" s="18">
        <v>44116</v>
      </c>
      <c r="G139" s="18">
        <v>244400586</v>
      </c>
      <c r="H139" s="18" t="s">
        <v>124</v>
      </c>
      <c r="I139" s="18">
        <v>24</v>
      </c>
      <c r="J139" s="18">
        <v>1</v>
      </c>
      <c r="K139" s="18">
        <v>1</v>
      </c>
      <c r="L139" s="18"/>
      <c r="M139" s="18">
        <v>3134</v>
      </c>
      <c r="N139" s="18">
        <v>15</v>
      </c>
      <c r="O139" s="18">
        <v>5</v>
      </c>
      <c r="P139" s="18">
        <v>0</v>
      </c>
      <c r="Q139" s="18" t="s">
        <v>39</v>
      </c>
      <c r="R139" s="18" t="s">
        <v>240</v>
      </c>
      <c r="S139" s="18">
        <v>265</v>
      </c>
      <c r="T139" s="19">
        <f t="shared" si="63"/>
        <v>8.4556477345245698E-2</v>
      </c>
      <c r="U139" s="18">
        <v>6780</v>
      </c>
      <c r="V139" s="18">
        <v>301</v>
      </c>
      <c r="W139" s="18">
        <v>0</v>
      </c>
      <c r="X139" s="18">
        <v>0</v>
      </c>
      <c r="Y139" s="18">
        <v>0</v>
      </c>
      <c r="Z139" s="18">
        <v>0</v>
      </c>
      <c r="AA139" s="18">
        <v>0</v>
      </c>
      <c r="AB139" s="18">
        <v>0</v>
      </c>
      <c r="AC139" s="18">
        <v>0</v>
      </c>
      <c r="AD139" s="18">
        <f t="shared" si="54"/>
        <v>6780</v>
      </c>
      <c r="AE139" s="20">
        <f t="shared" si="64"/>
        <v>2.1633694958519465</v>
      </c>
      <c r="AF139" s="20">
        <f t="shared" si="65"/>
        <v>25.584905660377359</v>
      </c>
      <c r="AG139" s="18">
        <f>V139+X139+Z139+AB139</f>
        <v>301</v>
      </c>
      <c r="AH139" s="20">
        <f t="shared" si="51"/>
        <v>9.604339502233568</v>
      </c>
      <c r="AI139" s="20">
        <f t="shared" si="66"/>
        <v>22.524916943521596</v>
      </c>
      <c r="AJ139" s="20">
        <f t="shared" si="67"/>
        <v>11.262458471760798</v>
      </c>
      <c r="AK139" s="18"/>
      <c r="AL139" s="20">
        <f t="shared" si="56"/>
        <v>0</v>
      </c>
      <c r="AM139" s="18">
        <v>330</v>
      </c>
      <c r="AN139" s="20">
        <f t="shared" si="57"/>
        <v>10.529674537332482</v>
      </c>
      <c r="AO139" s="18">
        <v>0</v>
      </c>
      <c r="AP139" s="18">
        <v>7941</v>
      </c>
      <c r="AQ139" s="20">
        <f t="shared" si="58"/>
        <v>2.5338225909380983</v>
      </c>
      <c r="AR139" s="20">
        <f t="shared" si="59"/>
        <v>1.1712389380530974</v>
      </c>
      <c r="AS139" s="18">
        <v>1471</v>
      </c>
      <c r="AT139" s="18">
        <v>0</v>
      </c>
      <c r="AU139" s="18">
        <v>0</v>
      </c>
      <c r="AV139" s="18">
        <f t="shared" si="60"/>
        <v>1471</v>
      </c>
      <c r="AW139" s="18" t="s">
        <v>40</v>
      </c>
      <c r="AX139" s="18"/>
      <c r="AY139" s="21">
        <v>0</v>
      </c>
      <c r="AZ139" s="18">
        <v>3000</v>
      </c>
      <c r="BA139" s="20">
        <f t="shared" si="61"/>
        <v>0.95724313975749842</v>
      </c>
      <c r="BB139" s="18">
        <v>0</v>
      </c>
      <c r="BC139" s="20">
        <f t="shared" si="62"/>
        <v>0</v>
      </c>
      <c r="BD139" s="18">
        <v>8</v>
      </c>
      <c r="BE139" s="7" t="s">
        <v>40</v>
      </c>
    </row>
    <row r="140" spans="1:59" x14ac:dyDescent="0.25">
      <c r="A140" s="6" t="s">
        <v>322</v>
      </c>
      <c r="B140" s="18">
        <v>13634</v>
      </c>
      <c r="C140" s="18" t="s">
        <v>323</v>
      </c>
      <c r="D140" s="18">
        <v>44440</v>
      </c>
      <c r="E140" s="18" t="s">
        <v>322</v>
      </c>
      <c r="F140" s="18">
        <v>44118</v>
      </c>
      <c r="G140" s="18">
        <v>244400552</v>
      </c>
      <c r="H140" s="18" t="s">
        <v>45</v>
      </c>
      <c r="I140" s="18">
        <v>213</v>
      </c>
      <c r="J140" s="18">
        <v>1</v>
      </c>
      <c r="K140" s="18">
        <v>1</v>
      </c>
      <c r="L140" s="18" t="s">
        <v>523</v>
      </c>
      <c r="M140" s="18">
        <v>1433</v>
      </c>
      <c r="N140" s="18">
        <v>5</v>
      </c>
      <c r="O140" s="18"/>
      <c r="P140" s="18">
        <v>0</v>
      </c>
      <c r="Q140" s="18" t="s">
        <v>40</v>
      </c>
      <c r="R140" s="18" t="s">
        <v>116</v>
      </c>
      <c r="S140" s="18">
        <v>89</v>
      </c>
      <c r="T140" s="19">
        <f t="shared" si="63"/>
        <v>6.2107466852756456E-2</v>
      </c>
      <c r="U140" s="18">
        <v>3862</v>
      </c>
      <c r="V140" s="18"/>
      <c r="W140" s="18">
        <v>6</v>
      </c>
      <c r="X140" s="18"/>
      <c r="Y140" s="18">
        <v>80</v>
      </c>
      <c r="Z140" s="18"/>
      <c r="AA140" s="18">
        <v>0</v>
      </c>
      <c r="AB140" s="18">
        <v>0</v>
      </c>
      <c r="AC140" s="18"/>
      <c r="AD140" s="18">
        <f t="shared" si="54"/>
        <v>3948</v>
      </c>
      <c r="AE140" s="20">
        <f t="shared" si="64"/>
        <v>2.7550593161200281</v>
      </c>
      <c r="AF140" s="20">
        <f t="shared" si="65"/>
        <v>44.359550561797754</v>
      </c>
      <c r="AG140" s="1">
        <v>178</v>
      </c>
      <c r="AH140" s="20">
        <f t="shared" si="51"/>
        <v>12.421493370551291</v>
      </c>
      <c r="AI140" s="20">
        <f t="shared" si="66"/>
        <v>22.179775280898877</v>
      </c>
      <c r="AJ140" s="20">
        <f t="shared" si="67"/>
        <v>11.089887640449438</v>
      </c>
      <c r="AK140" s="18"/>
      <c r="AL140" s="20">
        <f t="shared" si="56"/>
        <v>0</v>
      </c>
      <c r="AM140" s="18">
        <v>198</v>
      </c>
      <c r="AN140" s="20">
        <f t="shared" si="57"/>
        <v>13.817166782972784</v>
      </c>
      <c r="AO140" s="18"/>
      <c r="AP140" s="18">
        <v>4544</v>
      </c>
      <c r="AQ140" s="20">
        <f t="shared" si="58"/>
        <v>3.1709699930216328</v>
      </c>
      <c r="AR140" s="20">
        <f t="shared" si="59"/>
        <v>1.1509625126646403</v>
      </c>
      <c r="AS140" s="18"/>
      <c r="AT140" s="18"/>
      <c r="AU140" s="18"/>
      <c r="AV140" s="18">
        <f t="shared" si="60"/>
        <v>0</v>
      </c>
      <c r="AW140" s="18" t="s">
        <v>40</v>
      </c>
      <c r="AX140" s="18" t="s">
        <v>524</v>
      </c>
      <c r="AY140" s="27">
        <v>432</v>
      </c>
      <c r="AZ140" s="1">
        <v>3287</v>
      </c>
      <c r="BA140" s="20">
        <f t="shared" si="61"/>
        <v>2.2937892533147242</v>
      </c>
      <c r="BB140" s="18">
        <v>0.3</v>
      </c>
      <c r="BC140" s="20">
        <f t="shared" si="62"/>
        <v>0.41870202372644799</v>
      </c>
      <c r="BD140" s="18"/>
      <c r="BE140" s="7" t="s">
        <v>39</v>
      </c>
      <c r="BF140" s="2"/>
      <c r="BG140" s="2"/>
    </row>
    <row r="141" spans="1:59" x14ac:dyDescent="0.25">
      <c r="A141" s="6" t="s">
        <v>324</v>
      </c>
      <c r="B141" s="18">
        <v>13636</v>
      </c>
      <c r="C141" s="18" t="s">
        <v>325</v>
      </c>
      <c r="D141" s="18">
        <v>44270</v>
      </c>
      <c r="E141" s="18" t="s">
        <v>324</v>
      </c>
      <c r="F141" s="18">
        <v>44119</v>
      </c>
      <c r="G141" s="18">
        <v>200071546</v>
      </c>
      <c r="H141" s="18" t="s">
        <v>119</v>
      </c>
      <c r="I141" s="18">
        <v>91</v>
      </c>
      <c r="J141" s="18">
        <v>1</v>
      </c>
      <c r="K141" s="18">
        <v>1</v>
      </c>
      <c r="L141" s="18" t="s">
        <v>326</v>
      </c>
      <c r="M141" s="18">
        <v>2012</v>
      </c>
      <c r="N141" s="18">
        <v>4</v>
      </c>
      <c r="O141" s="18">
        <v>20</v>
      </c>
      <c r="P141" s="18">
        <v>1</v>
      </c>
      <c r="Q141" s="18" t="s">
        <v>39</v>
      </c>
      <c r="R141" s="18" t="s">
        <v>660</v>
      </c>
      <c r="S141" s="18">
        <v>100</v>
      </c>
      <c r="T141" s="19">
        <f t="shared" si="63"/>
        <v>4.9701789264413522E-2</v>
      </c>
      <c r="U141" s="18">
        <v>2043</v>
      </c>
      <c r="V141" s="18">
        <v>227</v>
      </c>
      <c r="W141" s="18">
        <v>0</v>
      </c>
      <c r="X141" s="18">
        <v>0</v>
      </c>
      <c r="Y141" s="18">
        <v>0</v>
      </c>
      <c r="Z141" s="18">
        <v>0</v>
      </c>
      <c r="AA141" s="18">
        <v>0</v>
      </c>
      <c r="AB141" s="18">
        <v>0</v>
      </c>
      <c r="AC141" s="18">
        <v>7</v>
      </c>
      <c r="AD141" s="18">
        <f t="shared" si="54"/>
        <v>2043</v>
      </c>
      <c r="AE141" s="20">
        <f t="shared" si="64"/>
        <v>1.0154075546719681</v>
      </c>
      <c r="AF141" s="20">
        <f t="shared" si="65"/>
        <v>20.43</v>
      </c>
      <c r="AG141" s="18">
        <f t="shared" ref="AG141:AG150" si="68">V141+X141+Z141+AB141</f>
        <v>227</v>
      </c>
      <c r="AH141" s="20">
        <f t="shared" si="51"/>
        <v>11.282306163021868</v>
      </c>
      <c r="AI141" s="20">
        <f t="shared" si="66"/>
        <v>9</v>
      </c>
      <c r="AJ141" s="20">
        <f t="shared" si="67"/>
        <v>4.5</v>
      </c>
      <c r="AK141" s="18"/>
      <c r="AL141" s="20">
        <f t="shared" si="56"/>
        <v>0</v>
      </c>
      <c r="AM141" s="18">
        <v>198</v>
      </c>
      <c r="AN141" s="20">
        <f t="shared" si="57"/>
        <v>9.8409542743538765</v>
      </c>
      <c r="AO141" s="18"/>
      <c r="AP141" s="18">
        <v>2693</v>
      </c>
      <c r="AQ141" s="20">
        <f t="shared" si="58"/>
        <v>1.338469184890656</v>
      </c>
      <c r="AR141" s="20">
        <f t="shared" si="59"/>
        <v>1.318159569260891</v>
      </c>
      <c r="AS141" s="18">
        <v>1121</v>
      </c>
      <c r="AT141" s="18">
        <v>0</v>
      </c>
      <c r="AU141" s="18">
        <v>0</v>
      </c>
      <c r="AV141" s="18">
        <f t="shared" si="60"/>
        <v>1121</v>
      </c>
      <c r="AW141" s="18" t="s">
        <v>39</v>
      </c>
      <c r="AX141" s="18"/>
      <c r="AY141" s="21">
        <v>0</v>
      </c>
      <c r="AZ141" s="1">
        <v>2833</v>
      </c>
      <c r="BA141" s="20">
        <f t="shared" si="61"/>
        <v>1.4080516898608351</v>
      </c>
      <c r="BB141" s="18">
        <v>0</v>
      </c>
      <c r="BC141" s="20">
        <f t="shared" si="62"/>
        <v>0</v>
      </c>
      <c r="BD141" s="18">
        <v>12</v>
      </c>
      <c r="BE141" s="7" t="s">
        <v>40</v>
      </c>
    </row>
    <row r="142" spans="1:59" x14ac:dyDescent="0.25">
      <c r="A142" s="6" t="s">
        <v>661</v>
      </c>
      <c r="B142" s="18">
        <v>13308</v>
      </c>
      <c r="C142" s="18" t="s">
        <v>662</v>
      </c>
      <c r="D142" s="18">
        <v>44670</v>
      </c>
      <c r="E142" s="18" t="s">
        <v>661</v>
      </c>
      <c r="F142" s="18">
        <v>44121</v>
      </c>
      <c r="G142" s="18">
        <v>200072726</v>
      </c>
      <c r="H142" s="18" t="s">
        <v>100</v>
      </c>
      <c r="I142" s="18">
        <v>166</v>
      </c>
      <c r="J142" s="18">
        <v>1</v>
      </c>
      <c r="K142" s="18">
        <v>1</v>
      </c>
      <c r="L142" s="18" t="s">
        <v>663</v>
      </c>
      <c r="M142" s="18">
        <v>430</v>
      </c>
      <c r="N142" s="18">
        <v>4.5</v>
      </c>
      <c r="O142" s="18">
        <v>4</v>
      </c>
      <c r="P142" s="18">
        <v>1</v>
      </c>
      <c r="Q142" s="18" t="s">
        <v>40</v>
      </c>
      <c r="R142" s="18" t="s">
        <v>345</v>
      </c>
      <c r="S142" s="18">
        <v>112</v>
      </c>
      <c r="T142" s="19">
        <f t="shared" si="63"/>
        <v>0.26046511627906976</v>
      </c>
      <c r="U142" s="18">
        <v>2142</v>
      </c>
      <c r="V142" s="18">
        <v>141</v>
      </c>
      <c r="W142" s="18">
        <v>7</v>
      </c>
      <c r="X142" s="18">
        <v>0</v>
      </c>
      <c r="Y142" s="18">
        <v>0</v>
      </c>
      <c r="Z142" s="18">
        <v>0</v>
      </c>
      <c r="AA142" s="18">
        <v>0</v>
      </c>
      <c r="AB142" s="18">
        <v>0</v>
      </c>
      <c r="AC142" s="18">
        <v>4</v>
      </c>
      <c r="AD142" s="18">
        <f t="shared" si="54"/>
        <v>2149</v>
      </c>
      <c r="AE142" s="20">
        <f t="shared" si="64"/>
        <v>4.9976744186046513</v>
      </c>
      <c r="AF142" s="20">
        <f t="shared" si="65"/>
        <v>19.1875</v>
      </c>
      <c r="AG142" s="18">
        <f t="shared" si="68"/>
        <v>141</v>
      </c>
      <c r="AH142" s="20">
        <f t="shared" si="51"/>
        <v>32.790697674418603</v>
      </c>
      <c r="AI142" s="20">
        <f t="shared" si="66"/>
        <v>15.24113475177305</v>
      </c>
      <c r="AJ142" s="20">
        <f t="shared" si="67"/>
        <v>7.6205673758865249</v>
      </c>
      <c r="AK142" s="18"/>
      <c r="AL142" s="20">
        <f t="shared" si="56"/>
        <v>0</v>
      </c>
      <c r="AM142" s="18">
        <v>40</v>
      </c>
      <c r="AN142" s="20">
        <f t="shared" si="57"/>
        <v>9.3023255813953494</v>
      </c>
      <c r="AO142" s="18">
        <v>664</v>
      </c>
      <c r="AP142" s="18">
        <v>585</v>
      </c>
      <c r="AQ142" s="20">
        <f t="shared" si="58"/>
        <v>1.3604651162790697</v>
      </c>
      <c r="AR142" s="20">
        <f t="shared" si="59"/>
        <v>0.27221963704048396</v>
      </c>
      <c r="AS142" s="18">
        <v>132</v>
      </c>
      <c r="AT142" s="18"/>
      <c r="AU142" s="18">
        <v>1</v>
      </c>
      <c r="AV142" s="18">
        <f t="shared" si="60"/>
        <v>133</v>
      </c>
      <c r="AW142" s="18" t="s">
        <v>39</v>
      </c>
      <c r="AX142" s="18"/>
      <c r="AY142" s="21">
        <v>134</v>
      </c>
      <c r="AZ142" s="18">
        <v>1597</v>
      </c>
      <c r="BA142" s="20">
        <f t="shared" si="61"/>
        <v>3.713953488372093</v>
      </c>
      <c r="BB142" s="18">
        <v>0.06</v>
      </c>
      <c r="BC142" s="20">
        <f t="shared" si="62"/>
        <v>0.27906976744186046</v>
      </c>
      <c r="BD142" s="18">
        <v>3</v>
      </c>
      <c r="BE142" s="7" t="s">
        <v>40</v>
      </c>
      <c r="BF142" s="2"/>
    </row>
    <row r="143" spans="1:59" x14ac:dyDescent="0.25">
      <c r="A143" s="6" t="s">
        <v>327</v>
      </c>
      <c r="B143" s="18">
        <v>1882</v>
      </c>
      <c r="C143" s="18" t="s">
        <v>328</v>
      </c>
      <c r="D143" s="18">
        <v>44390</v>
      </c>
      <c r="E143" s="18" t="s">
        <v>327</v>
      </c>
      <c r="F143" s="18">
        <v>44122</v>
      </c>
      <c r="G143" s="18">
        <v>244400503</v>
      </c>
      <c r="H143" s="18" t="s">
        <v>96</v>
      </c>
      <c r="I143" s="18">
        <v>119</v>
      </c>
      <c r="J143" s="18">
        <v>1</v>
      </c>
      <c r="K143" s="18">
        <v>1</v>
      </c>
      <c r="L143" s="18" t="s">
        <v>329</v>
      </c>
      <c r="M143" s="18">
        <v>3808</v>
      </c>
      <c r="N143" s="18">
        <v>8</v>
      </c>
      <c r="O143" s="18">
        <v>10</v>
      </c>
      <c r="P143" s="18">
        <v>0</v>
      </c>
      <c r="Q143" s="18" t="s">
        <v>39</v>
      </c>
      <c r="R143" s="18" t="s">
        <v>664</v>
      </c>
      <c r="S143" s="18">
        <v>214</v>
      </c>
      <c r="T143" s="19">
        <f t="shared" si="63"/>
        <v>5.619747899159664E-2</v>
      </c>
      <c r="U143" s="18">
        <v>12380</v>
      </c>
      <c r="V143" s="18">
        <v>971</v>
      </c>
      <c r="W143" s="18">
        <v>0</v>
      </c>
      <c r="X143" s="18">
        <v>0</v>
      </c>
      <c r="Y143" s="18">
        <v>0</v>
      </c>
      <c r="Z143" s="18">
        <v>0</v>
      </c>
      <c r="AA143" s="18">
        <v>0</v>
      </c>
      <c r="AB143" s="18">
        <v>0</v>
      </c>
      <c r="AC143" s="18">
        <v>12</v>
      </c>
      <c r="AD143" s="18">
        <f t="shared" si="54"/>
        <v>12380</v>
      </c>
      <c r="AE143" s="20">
        <f t="shared" si="64"/>
        <v>3.2510504201680672</v>
      </c>
      <c r="AF143" s="20">
        <f t="shared" si="65"/>
        <v>57.850467289719624</v>
      </c>
      <c r="AG143" s="18">
        <f t="shared" si="68"/>
        <v>971</v>
      </c>
      <c r="AH143" s="20">
        <f t="shared" si="51"/>
        <v>25.498949579831933</v>
      </c>
      <c r="AI143" s="20">
        <f t="shared" si="66"/>
        <v>12.749742533470648</v>
      </c>
      <c r="AJ143" s="20">
        <f t="shared" si="67"/>
        <v>6.3748712667353242</v>
      </c>
      <c r="AK143" s="18">
        <v>1247</v>
      </c>
      <c r="AL143" s="20">
        <f t="shared" si="56"/>
        <v>32.746848739495796</v>
      </c>
      <c r="AM143" s="18">
        <v>911</v>
      </c>
      <c r="AN143" s="20">
        <f t="shared" si="57"/>
        <v>23.923319327731093</v>
      </c>
      <c r="AO143" s="18">
        <v>7115</v>
      </c>
      <c r="AP143" s="18">
        <v>36188</v>
      </c>
      <c r="AQ143" s="20">
        <f t="shared" si="58"/>
        <v>9.5031512605042021</v>
      </c>
      <c r="AR143" s="20">
        <f t="shared" si="59"/>
        <v>2.9231017770597738</v>
      </c>
      <c r="AS143" s="18">
        <v>3857</v>
      </c>
      <c r="AT143" s="18"/>
      <c r="AU143" s="18">
        <v>0</v>
      </c>
      <c r="AV143" s="18">
        <f t="shared" si="60"/>
        <v>3857</v>
      </c>
      <c r="AW143" s="18" t="s">
        <v>40</v>
      </c>
      <c r="AX143" s="18" t="s">
        <v>665</v>
      </c>
      <c r="AY143" s="21">
        <v>1383</v>
      </c>
      <c r="AZ143" s="18"/>
      <c r="BA143" s="20">
        <f t="shared" si="61"/>
        <v>0</v>
      </c>
      <c r="BB143" s="18">
        <v>1.3</v>
      </c>
      <c r="BC143" s="20">
        <f t="shared" si="62"/>
        <v>0.6827731092436975</v>
      </c>
      <c r="BD143" s="18">
        <v>11</v>
      </c>
      <c r="BE143" s="7"/>
    </row>
    <row r="144" spans="1:59" x14ac:dyDescent="0.25">
      <c r="A144" s="6" t="s">
        <v>666</v>
      </c>
      <c r="B144" s="18">
        <v>20222</v>
      </c>
      <c r="C144" s="18" t="s">
        <v>667</v>
      </c>
      <c r="D144" s="18">
        <v>44420</v>
      </c>
      <c r="E144" s="18" t="s">
        <v>666</v>
      </c>
      <c r="F144" s="18">
        <v>44125</v>
      </c>
      <c r="G144" s="18">
        <v>244400610</v>
      </c>
      <c r="H144" s="18" t="s">
        <v>48</v>
      </c>
      <c r="I144" s="18">
        <v>32</v>
      </c>
      <c r="J144" s="18">
        <v>1</v>
      </c>
      <c r="K144" s="18">
        <v>1</v>
      </c>
      <c r="L144" s="18" t="s">
        <v>668</v>
      </c>
      <c r="M144" s="18">
        <v>2270</v>
      </c>
      <c r="N144" s="18">
        <v>8</v>
      </c>
      <c r="O144" s="18">
        <v>7</v>
      </c>
      <c r="P144" s="18">
        <v>0</v>
      </c>
      <c r="Q144" s="18" t="s">
        <v>39</v>
      </c>
      <c r="R144" s="18" t="s">
        <v>116</v>
      </c>
      <c r="S144" s="18">
        <v>98</v>
      </c>
      <c r="T144" s="19">
        <f t="shared" si="63"/>
        <v>4.3171806167400878E-2</v>
      </c>
      <c r="U144" s="18">
        <v>5745</v>
      </c>
      <c r="V144" s="18">
        <v>432</v>
      </c>
      <c r="W144" s="18">
        <v>0</v>
      </c>
      <c r="X144" s="18">
        <v>0</v>
      </c>
      <c r="Y144" s="18">
        <v>0</v>
      </c>
      <c r="Z144" s="18">
        <v>0</v>
      </c>
      <c r="AA144" s="18">
        <v>0</v>
      </c>
      <c r="AB144" s="18">
        <v>0</v>
      </c>
      <c r="AC144" s="18">
        <v>0</v>
      </c>
      <c r="AD144" s="18">
        <f t="shared" si="54"/>
        <v>5745</v>
      </c>
      <c r="AE144" s="20">
        <f t="shared" si="64"/>
        <v>2.5308370044052864</v>
      </c>
      <c r="AF144" s="20">
        <f t="shared" si="65"/>
        <v>58.622448979591837</v>
      </c>
      <c r="AG144" s="18">
        <f t="shared" si="68"/>
        <v>432</v>
      </c>
      <c r="AH144" s="20">
        <f t="shared" si="51"/>
        <v>19.030837004405285</v>
      </c>
      <c r="AI144" s="20">
        <f t="shared" si="66"/>
        <v>13.298611111111111</v>
      </c>
      <c r="AJ144" s="20">
        <f t="shared" si="67"/>
        <v>6.6493055555555554</v>
      </c>
      <c r="AK144" s="18">
        <v>545</v>
      </c>
      <c r="AL144" s="20">
        <f t="shared" si="56"/>
        <v>24.008810572687224</v>
      </c>
      <c r="AM144" s="18">
        <v>459</v>
      </c>
      <c r="AN144" s="20">
        <f t="shared" si="57"/>
        <v>20.220264317180618</v>
      </c>
      <c r="AO144" s="18"/>
      <c r="AP144" s="18">
        <v>6308</v>
      </c>
      <c r="AQ144" s="20">
        <f t="shared" si="58"/>
        <v>2.778854625550661</v>
      </c>
      <c r="AR144" s="20">
        <f t="shared" si="59"/>
        <v>1.0979982593559616</v>
      </c>
      <c r="AS144" s="18">
        <v>750</v>
      </c>
      <c r="AT144" s="18"/>
      <c r="AU144" s="18">
        <v>0</v>
      </c>
      <c r="AV144" s="18">
        <f t="shared" si="60"/>
        <v>750</v>
      </c>
      <c r="AW144" s="18" t="s">
        <v>39</v>
      </c>
      <c r="AX144" s="18"/>
      <c r="AY144" s="21">
        <v>0</v>
      </c>
      <c r="AZ144" s="18">
        <v>5962</v>
      </c>
      <c r="BA144" s="20">
        <f t="shared" si="61"/>
        <v>2.6264317180616739</v>
      </c>
      <c r="BB144" s="18">
        <v>1.05</v>
      </c>
      <c r="BC144" s="20">
        <f t="shared" si="62"/>
        <v>0.92511013215859028</v>
      </c>
      <c r="BD144" s="18">
        <v>7</v>
      </c>
      <c r="BE144" s="7"/>
    </row>
    <row r="145" spans="1:59" x14ac:dyDescent="0.25">
      <c r="A145" s="6" t="s">
        <v>330</v>
      </c>
      <c r="B145" s="18">
        <v>13643</v>
      </c>
      <c r="C145" s="18" t="s">
        <v>331</v>
      </c>
      <c r="D145" s="18">
        <v>44630</v>
      </c>
      <c r="E145" s="18" t="s">
        <v>330</v>
      </c>
      <c r="F145" s="18">
        <v>44128</v>
      </c>
      <c r="G145" s="18">
        <v>243500741</v>
      </c>
      <c r="H145" s="18" t="s">
        <v>52</v>
      </c>
      <c r="I145" s="18">
        <v>29</v>
      </c>
      <c r="J145" s="18">
        <v>1</v>
      </c>
      <c r="K145" s="18">
        <v>1</v>
      </c>
      <c r="L145" s="18" t="s">
        <v>332</v>
      </c>
      <c r="M145" s="18">
        <v>5371</v>
      </c>
      <c r="N145" s="18">
        <v>18</v>
      </c>
      <c r="O145" s="18">
        <v>41</v>
      </c>
      <c r="P145" s="18">
        <v>4</v>
      </c>
      <c r="Q145" s="18" t="s">
        <v>39</v>
      </c>
      <c r="R145" s="18" t="s">
        <v>116</v>
      </c>
      <c r="S145" s="18">
        <v>470</v>
      </c>
      <c r="T145" s="19">
        <f t="shared" si="63"/>
        <v>8.7506981940048412E-2</v>
      </c>
      <c r="U145" s="18">
        <v>10596</v>
      </c>
      <c r="V145" s="18">
        <v>1164</v>
      </c>
      <c r="W145" s="18">
        <v>51</v>
      </c>
      <c r="X145" s="18">
        <v>3</v>
      </c>
      <c r="Y145" s="18">
        <v>1969</v>
      </c>
      <c r="Z145" s="18">
        <v>139</v>
      </c>
      <c r="AA145" s="18">
        <v>0</v>
      </c>
      <c r="AB145" s="18">
        <v>0</v>
      </c>
      <c r="AC145" s="18">
        <v>40</v>
      </c>
      <c r="AD145" s="18">
        <f t="shared" si="54"/>
        <v>12616</v>
      </c>
      <c r="AE145" s="20">
        <f t="shared" si="64"/>
        <v>2.3489108173524484</v>
      </c>
      <c r="AF145" s="20">
        <f t="shared" si="65"/>
        <v>26.842553191489362</v>
      </c>
      <c r="AG145" s="18">
        <f t="shared" si="68"/>
        <v>1306</v>
      </c>
      <c r="AH145" s="20">
        <f t="shared" si="51"/>
        <v>24.315769875256006</v>
      </c>
      <c r="AI145" s="20">
        <f t="shared" si="66"/>
        <v>9.6600306278713628</v>
      </c>
      <c r="AJ145" s="20">
        <f t="shared" si="67"/>
        <v>4.8300153139356814</v>
      </c>
      <c r="AK145" s="18">
        <v>1666</v>
      </c>
      <c r="AL145" s="20">
        <f t="shared" si="56"/>
        <v>31.018432321727797</v>
      </c>
      <c r="AM145" s="18">
        <v>1144</v>
      </c>
      <c r="AN145" s="20">
        <f t="shared" si="57"/>
        <v>21.299571774343697</v>
      </c>
      <c r="AO145" s="18"/>
      <c r="AP145" s="18">
        <v>61359</v>
      </c>
      <c r="AQ145" s="20">
        <f t="shared" si="58"/>
        <v>11.424129584807298</v>
      </c>
      <c r="AR145" s="20">
        <f t="shared" si="59"/>
        <v>4.8635859226379203</v>
      </c>
      <c r="AS145" s="18">
        <v>5001</v>
      </c>
      <c r="AT145" s="18"/>
      <c r="AU145" s="18">
        <v>627</v>
      </c>
      <c r="AV145" s="18">
        <f t="shared" si="60"/>
        <v>5628</v>
      </c>
      <c r="AW145" s="18" t="s">
        <v>39</v>
      </c>
      <c r="AX145" s="18"/>
      <c r="AY145" s="21">
        <v>5908</v>
      </c>
      <c r="AZ145" s="18">
        <v>19932</v>
      </c>
      <c r="BA145" s="20">
        <f t="shared" si="61"/>
        <v>3.7110407745298826</v>
      </c>
      <c r="BB145" s="18">
        <v>1.8</v>
      </c>
      <c r="BC145" s="20">
        <f t="shared" si="62"/>
        <v>0.67026624464717932</v>
      </c>
      <c r="BD145" s="18">
        <v>18</v>
      </c>
      <c r="BE145" s="7"/>
    </row>
    <row r="146" spans="1:59" x14ac:dyDescent="0.25">
      <c r="A146" s="6" t="s">
        <v>333</v>
      </c>
      <c r="B146" s="18">
        <v>5722</v>
      </c>
      <c r="C146" s="18" t="s">
        <v>334</v>
      </c>
      <c r="D146" s="18">
        <v>44160</v>
      </c>
      <c r="E146" s="18" t="s">
        <v>333</v>
      </c>
      <c r="F146" s="18">
        <v>44129</v>
      </c>
      <c r="G146" s="18">
        <v>200000438</v>
      </c>
      <c r="H146" s="18" t="s">
        <v>131</v>
      </c>
      <c r="I146" s="18">
        <v>193</v>
      </c>
      <c r="J146" s="18">
        <v>1</v>
      </c>
      <c r="K146" s="18">
        <v>1</v>
      </c>
      <c r="L146" s="18" t="s">
        <v>172</v>
      </c>
      <c r="M146" s="18">
        <v>11161</v>
      </c>
      <c r="N146" s="18">
        <v>23</v>
      </c>
      <c r="O146" s="18">
        <v>42</v>
      </c>
      <c r="P146" s="18">
        <v>15</v>
      </c>
      <c r="Q146" s="18" t="s">
        <v>39</v>
      </c>
      <c r="R146" s="18" t="s">
        <v>548</v>
      </c>
      <c r="S146" s="18">
        <v>800</v>
      </c>
      <c r="T146" s="19">
        <f t="shared" si="63"/>
        <v>7.1678165038975006E-2</v>
      </c>
      <c r="U146" s="18">
        <v>22607</v>
      </c>
      <c r="V146" s="18">
        <v>1638</v>
      </c>
      <c r="W146" s="18">
        <v>4881</v>
      </c>
      <c r="X146" s="18">
        <v>458</v>
      </c>
      <c r="Y146" s="18">
        <v>366</v>
      </c>
      <c r="Z146" s="18">
        <v>32</v>
      </c>
      <c r="AA146" s="18">
        <v>190</v>
      </c>
      <c r="AB146" s="18">
        <v>53</v>
      </c>
      <c r="AC146" s="18">
        <v>81</v>
      </c>
      <c r="AD146" s="18">
        <f t="shared" si="54"/>
        <v>28044</v>
      </c>
      <c r="AE146" s="20">
        <f t="shared" si="64"/>
        <v>2.5126780754412685</v>
      </c>
      <c r="AF146" s="20">
        <f t="shared" si="65"/>
        <v>35.055</v>
      </c>
      <c r="AG146" s="18">
        <f t="shared" si="68"/>
        <v>2181</v>
      </c>
      <c r="AH146" s="20">
        <f t="shared" si="51"/>
        <v>19.541259743750562</v>
      </c>
      <c r="AI146" s="20">
        <f t="shared" si="66"/>
        <v>12.858321870701513</v>
      </c>
      <c r="AJ146" s="20">
        <f t="shared" si="67"/>
        <v>6.4291609353507564</v>
      </c>
      <c r="AK146" s="18"/>
      <c r="AL146" s="20">
        <f t="shared" si="56"/>
        <v>0</v>
      </c>
      <c r="AM146" s="18">
        <v>2010</v>
      </c>
      <c r="AN146" s="20">
        <f t="shared" si="57"/>
        <v>18.009138966042471</v>
      </c>
      <c r="AO146" s="18">
        <v>14931</v>
      </c>
      <c r="AP146" s="18">
        <v>86289</v>
      </c>
      <c r="AQ146" s="20">
        <f t="shared" si="58"/>
        <v>7.7312964788101421</v>
      </c>
      <c r="AR146" s="20">
        <f t="shared" si="59"/>
        <v>3.0769148480958495</v>
      </c>
      <c r="AS146" s="18">
        <v>1806</v>
      </c>
      <c r="AT146" s="18">
        <v>3</v>
      </c>
      <c r="AU146" s="18">
        <v>49</v>
      </c>
      <c r="AV146" s="18">
        <f t="shared" si="60"/>
        <v>1858</v>
      </c>
      <c r="AW146" s="18" t="s">
        <v>39</v>
      </c>
      <c r="AX146" s="18"/>
      <c r="AY146" s="21">
        <v>9557</v>
      </c>
      <c r="AZ146" s="18">
        <v>37973</v>
      </c>
      <c r="BA146" s="20">
        <f t="shared" si="61"/>
        <v>3.4022937012812471</v>
      </c>
      <c r="BB146" s="18">
        <v>8</v>
      </c>
      <c r="BC146" s="20">
        <f t="shared" si="62"/>
        <v>1.4335633007795001</v>
      </c>
      <c r="BD146" s="18">
        <v>15</v>
      </c>
      <c r="BE146" s="7" t="s">
        <v>39</v>
      </c>
      <c r="BF146" s="2"/>
    </row>
    <row r="147" spans="1:59" x14ac:dyDescent="0.25">
      <c r="A147" s="6" t="s">
        <v>335</v>
      </c>
      <c r="B147" s="18">
        <v>13647</v>
      </c>
      <c r="C147" s="18" t="s">
        <v>336</v>
      </c>
      <c r="D147" s="18">
        <v>44860</v>
      </c>
      <c r="E147" s="18" t="s">
        <v>335</v>
      </c>
      <c r="F147" s="18">
        <v>44130</v>
      </c>
      <c r="G147" s="18">
        <v>244400438</v>
      </c>
      <c r="H147" s="18" t="s">
        <v>155</v>
      </c>
      <c r="I147" s="18">
        <v>68</v>
      </c>
      <c r="J147" s="18">
        <v>1</v>
      </c>
      <c r="K147" s="18">
        <v>1</v>
      </c>
      <c r="L147" s="18" t="s">
        <v>669</v>
      </c>
      <c r="M147" s="18">
        <v>6557</v>
      </c>
      <c r="N147" s="18">
        <v>17</v>
      </c>
      <c r="O147" s="18">
        <v>40</v>
      </c>
      <c r="P147" s="18">
        <v>3</v>
      </c>
      <c r="Q147" s="18" t="s">
        <v>39</v>
      </c>
      <c r="R147" s="18" t="s">
        <v>147</v>
      </c>
      <c r="S147" s="18">
        <v>489</v>
      </c>
      <c r="T147" s="19">
        <f t="shared" si="63"/>
        <v>7.4576788165319499E-2</v>
      </c>
      <c r="U147" s="18">
        <v>17767</v>
      </c>
      <c r="V147" s="18">
        <v>1711</v>
      </c>
      <c r="W147" s="18">
        <v>93</v>
      </c>
      <c r="X147" s="18">
        <v>2</v>
      </c>
      <c r="Y147" s="18">
        <v>540</v>
      </c>
      <c r="Z147" s="18">
        <v>41</v>
      </c>
      <c r="AA147" s="18">
        <v>0</v>
      </c>
      <c r="AB147" s="18">
        <v>0</v>
      </c>
      <c r="AC147" s="18">
        <v>38</v>
      </c>
      <c r="AD147" s="18">
        <f t="shared" si="54"/>
        <v>18400</v>
      </c>
      <c r="AE147" s="20">
        <f t="shared" si="64"/>
        <v>2.8061613542778709</v>
      </c>
      <c r="AF147" s="20">
        <f t="shared" si="65"/>
        <v>37.627811860940696</v>
      </c>
      <c r="AG147" s="18">
        <f t="shared" si="68"/>
        <v>1754</v>
      </c>
      <c r="AH147" s="20">
        <f t="shared" si="51"/>
        <v>26.750038127192315</v>
      </c>
      <c r="AI147" s="20">
        <f t="shared" si="66"/>
        <v>10.4903078677309</v>
      </c>
      <c r="AJ147" s="20">
        <f t="shared" si="67"/>
        <v>5.24515393386545</v>
      </c>
      <c r="AK147" s="18">
        <v>1211</v>
      </c>
      <c r="AL147" s="20">
        <f t="shared" si="56"/>
        <v>18.46881195668751</v>
      </c>
      <c r="AM147" s="18">
        <v>1014</v>
      </c>
      <c r="AN147" s="20">
        <f t="shared" si="57"/>
        <v>15.464389202379136</v>
      </c>
      <c r="AO147" s="18">
        <v>7826</v>
      </c>
      <c r="AP147" s="18">
        <v>35323</v>
      </c>
      <c r="AQ147" s="20">
        <f t="shared" si="58"/>
        <v>5.3870672563672413</v>
      </c>
      <c r="AR147" s="20">
        <f t="shared" si="59"/>
        <v>1.9197282608695652</v>
      </c>
      <c r="AS147" s="18">
        <v>1535</v>
      </c>
      <c r="AT147" s="18"/>
      <c r="AU147" s="18">
        <v>262</v>
      </c>
      <c r="AV147" s="18">
        <f t="shared" si="60"/>
        <v>1797</v>
      </c>
      <c r="AW147" s="18" t="s">
        <v>39</v>
      </c>
      <c r="AX147" s="18"/>
      <c r="AY147" s="21">
        <v>6005</v>
      </c>
      <c r="AZ147" s="18">
        <v>22618</v>
      </c>
      <c r="BA147" s="20">
        <f t="shared" si="61"/>
        <v>3.4494433429922222</v>
      </c>
      <c r="BB147" s="18">
        <v>2</v>
      </c>
      <c r="BC147" s="20">
        <f t="shared" si="62"/>
        <v>0.6100350770169285</v>
      </c>
      <c r="BD147" s="18">
        <v>15</v>
      </c>
      <c r="BE147" s="7"/>
    </row>
    <row r="148" spans="1:59" hidden="1" x14ac:dyDescent="0.25">
      <c r="A148" s="6" t="s">
        <v>337</v>
      </c>
      <c r="B148" s="18">
        <v>1885</v>
      </c>
      <c r="C148" s="18" t="s">
        <v>338</v>
      </c>
      <c r="D148" s="18">
        <v>44210</v>
      </c>
      <c r="E148" s="18" t="s">
        <v>337</v>
      </c>
      <c r="F148" s="18">
        <v>44131</v>
      </c>
      <c r="G148" s="18">
        <v>200067346</v>
      </c>
      <c r="H148" s="18" t="s">
        <v>105</v>
      </c>
      <c r="I148" s="18">
        <v>67</v>
      </c>
      <c r="J148" s="18">
        <v>1</v>
      </c>
      <c r="K148" s="18">
        <v>0</v>
      </c>
      <c r="L148" s="18" t="s">
        <v>339</v>
      </c>
      <c r="M148" s="18">
        <v>16297</v>
      </c>
      <c r="N148" s="18">
        <v>22.5</v>
      </c>
      <c r="O148" s="18">
        <v>70</v>
      </c>
      <c r="P148" s="18">
        <v>9</v>
      </c>
      <c r="Q148" s="18" t="s">
        <v>40</v>
      </c>
      <c r="R148" s="18" t="s">
        <v>137</v>
      </c>
      <c r="S148" s="18">
        <v>655</v>
      </c>
      <c r="T148" s="19">
        <f t="shared" si="63"/>
        <v>4.019144627845616E-2</v>
      </c>
      <c r="U148" s="18">
        <v>19911</v>
      </c>
      <c r="V148" s="18">
        <v>1440</v>
      </c>
      <c r="W148" s="18">
        <v>432</v>
      </c>
      <c r="X148" s="18">
        <v>26</v>
      </c>
      <c r="Y148" s="18"/>
      <c r="Z148" s="18"/>
      <c r="AA148" s="18"/>
      <c r="AB148" s="18"/>
      <c r="AC148" s="18">
        <v>83</v>
      </c>
      <c r="AD148" s="18">
        <f t="shared" si="54"/>
        <v>20343</v>
      </c>
      <c r="AE148" s="20">
        <f t="shared" si="64"/>
        <v>1.2482665521261582</v>
      </c>
      <c r="AF148" s="20">
        <f t="shared" si="65"/>
        <v>31.058015267175573</v>
      </c>
      <c r="AG148" s="18">
        <f t="shared" si="68"/>
        <v>1466</v>
      </c>
      <c r="AH148" s="20">
        <f t="shared" si="51"/>
        <v>8.99552064797202</v>
      </c>
      <c r="AI148" s="20">
        <f t="shared" si="66"/>
        <v>13.876534788540246</v>
      </c>
      <c r="AJ148" s="20">
        <f t="shared" si="67"/>
        <v>6.938267394270123</v>
      </c>
      <c r="AK148" s="18">
        <v>2349</v>
      </c>
      <c r="AL148" s="20">
        <f t="shared" si="56"/>
        <v>14.413695772228017</v>
      </c>
      <c r="AM148" s="18">
        <v>1465</v>
      </c>
      <c r="AN148" s="20">
        <f t="shared" si="57"/>
        <v>8.9893845493035531</v>
      </c>
      <c r="AO148" s="18"/>
      <c r="AP148" s="18">
        <v>77060</v>
      </c>
      <c r="AQ148" s="20">
        <f t="shared" si="58"/>
        <v>4.7284776339203534</v>
      </c>
      <c r="AR148" s="20">
        <f t="shared" si="59"/>
        <v>3.7880351963820478</v>
      </c>
      <c r="AS148" s="18"/>
      <c r="AT148" s="18"/>
      <c r="AU148" s="18"/>
      <c r="AV148" s="18">
        <f t="shared" si="60"/>
        <v>0</v>
      </c>
      <c r="AW148" s="18" t="s">
        <v>40</v>
      </c>
      <c r="AX148" s="18" t="s">
        <v>106</v>
      </c>
      <c r="AY148" s="18">
        <v>12500</v>
      </c>
      <c r="AZ148" s="18">
        <v>38474</v>
      </c>
      <c r="BA148" s="20">
        <f t="shared" si="61"/>
        <v>2.3608026017058354</v>
      </c>
      <c r="BB148" s="18">
        <v>9.5</v>
      </c>
      <c r="BC148" s="20">
        <f t="shared" si="62"/>
        <v>1.1658587470086519</v>
      </c>
      <c r="BD148" s="18"/>
      <c r="BE148" s="7"/>
    </row>
    <row r="149" spans="1:59" hidden="1" x14ac:dyDescent="0.25">
      <c r="A149" s="6" t="s">
        <v>340</v>
      </c>
      <c r="B149" s="18">
        <v>1886</v>
      </c>
      <c r="C149" s="18" t="s">
        <v>341</v>
      </c>
      <c r="D149" s="18">
        <v>44380</v>
      </c>
      <c r="E149" s="18" t="s">
        <v>340</v>
      </c>
      <c r="F149" s="18">
        <v>44132</v>
      </c>
      <c r="G149" s="18">
        <v>244400644</v>
      </c>
      <c r="H149" s="18" t="s">
        <v>66</v>
      </c>
      <c r="I149" s="18">
        <v>28</v>
      </c>
      <c r="J149" s="18">
        <v>1</v>
      </c>
      <c r="K149" s="18">
        <v>0</v>
      </c>
      <c r="L149" s="18" t="s">
        <v>342</v>
      </c>
      <c r="M149" s="18">
        <v>11440</v>
      </c>
      <c r="N149" s="18">
        <v>25</v>
      </c>
      <c r="O149" s="18">
        <v>82</v>
      </c>
      <c r="P149" s="18">
        <v>6</v>
      </c>
      <c r="Q149" s="18" t="s">
        <v>40</v>
      </c>
      <c r="R149" s="18" t="s">
        <v>670</v>
      </c>
      <c r="S149" s="18">
        <v>975</v>
      </c>
      <c r="T149" s="19">
        <f t="shared" si="63"/>
        <v>8.5227272727272721E-2</v>
      </c>
      <c r="U149" s="18">
        <v>18577</v>
      </c>
      <c r="V149" s="18">
        <v>1198</v>
      </c>
      <c r="W149" s="18">
        <v>6241</v>
      </c>
      <c r="X149" s="18">
        <v>293</v>
      </c>
      <c r="Y149" s="18">
        <v>3631</v>
      </c>
      <c r="Z149" s="18">
        <v>135</v>
      </c>
      <c r="AA149" s="18">
        <v>50</v>
      </c>
      <c r="AB149" s="18">
        <v>50</v>
      </c>
      <c r="AC149" s="18">
        <v>70</v>
      </c>
      <c r="AD149" s="18">
        <f t="shared" si="54"/>
        <v>28499</v>
      </c>
      <c r="AE149" s="20">
        <f t="shared" si="64"/>
        <v>2.4911713286713288</v>
      </c>
      <c r="AF149" s="20">
        <f t="shared" si="65"/>
        <v>29.229743589743588</v>
      </c>
      <c r="AG149" s="18">
        <f t="shared" si="68"/>
        <v>1676</v>
      </c>
      <c r="AH149" s="20">
        <f t="shared" si="51"/>
        <v>14.65034965034965</v>
      </c>
      <c r="AI149" s="20">
        <f t="shared" si="66"/>
        <v>17.004176610978519</v>
      </c>
      <c r="AJ149" s="20">
        <f t="shared" si="67"/>
        <v>8.5020883054892593</v>
      </c>
      <c r="AK149" s="18">
        <v>3661</v>
      </c>
      <c r="AL149" s="20">
        <f t="shared" si="56"/>
        <v>32.001748251748253</v>
      </c>
      <c r="AM149" s="18">
        <v>2659</v>
      </c>
      <c r="AN149" s="20">
        <f t="shared" si="57"/>
        <v>23.243006993006993</v>
      </c>
      <c r="AO149" s="18">
        <v>30022</v>
      </c>
      <c r="AP149" s="1">
        <v>69469</v>
      </c>
      <c r="AQ149" s="20">
        <f t="shared" si="58"/>
        <v>6.0724650349650346</v>
      </c>
      <c r="AR149" s="20">
        <f t="shared" si="59"/>
        <v>2.4375943015544403</v>
      </c>
      <c r="AS149" s="18">
        <v>0</v>
      </c>
      <c r="AT149" s="18"/>
      <c r="AU149" s="18">
        <v>0</v>
      </c>
      <c r="AV149" s="18">
        <f t="shared" si="60"/>
        <v>0</v>
      </c>
      <c r="AW149" s="18" t="s">
        <v>40</v>
      </c>
      <c r="AX149" s="18" t="s">
        <v>63</v>
      </c>
      <c r="AY149" s="18">
        <v>9380</v>
      </c>
      <c r="AZ149" s="18">
        <v>38232</v>
      </c>
      <c r="BA149" s="20">
        <f t="shared" si="61"/>
        <v>3.3419580419580419</v>
      </c>
      <c r="BB149" s="18">
        <v>9</v>
      </c>
      <c r="BC149" s="20">
        <f t="shared" si="62"/>
        <v>1.5734265734265733</v>
      </c>
      <c r="BD149" s="18">
        <v>0</v>
      </c>
      <c r="BE149" s="7"/>
    </row>
    <row r="150" spans="1:59" x14ac:dyDescent="0.25">
      <c r="A150" s="6" t="s">
        <v>343</v>
      </c>
      <c r="B150" s="18">
        <v>13873</v>
      </c>
      <c r="C150" s="18" t="s">
        <v>81</v>
      </c>
      <c r="D150" s="18">
        <v>44710</v>
      </c>
      <c r="E150" s="18" t="s">
        <v>343</v>
      </c>
      <c r="F150" s="18">
        <v>44133</v>
      </c>
      <c r="G150" s="18">
        <v>200067346</v>
      </c>
      <c r="H150" s="18" t="s">
        <v>105</v>
      </c>
      <c r="I150" s="18">
        <v>47</v>
      </c>
      <c r="J150" s="18">
        <v>1</v>
      </c>
      <c r="K150" s="18">
        <v>1</v>
      </c>
      <c r="L150" s="18" t="s">
        <v>344</v>
      </c>
      <c r="M150" s="18">
        <v>2972</v>
      </c>
      <c r="N150" s="18">
        <v>6</v>
      </c>
      <c r="O150" s="18">
        <v>8</v>
      </c>
      <c r="P150" s="18">
        <v>0</v>
      </c>
      <c r="Q150" s="18" t="s">
        <v>39</v>
      </c>
      <c r="R150" s="18" t="s">
        <v>97</v>
      </c>
      <c r="S150" s="18">
        <v>81</v>
      </c>
      <c r="T150" s="19">
        <f t="shared" si="63"/>
        <v>2.7254374158815611E-2</v>
      </c>
      <c r="U150" s="18">
        <v>3594</v>
      </c>
      <c r="V150" s="18">
        <v>372</v>
      </c>
      <c r="W150" s="18">
        <v>0</v>
      </c>
      <c r="X150" s="18">
        <v>0</v>
      </c>
      <c r="Y150" s="18">
        <v>615</v>
      </c>
      <c r="Z150" s="18">
        <v>29</v>
      </c>
      <c r="AA150" s="18"/>
      <c r="AB150" s="18"/>
      <c r="AC150" s="18">
        <v>5</v>
      </c>
      <c r="AD150" s="18">
        <f t="shared" si="54"/>
        <v>4209</v>
      </c>
      <c r="AE150" s="20">
        <f t="shared" si="64"/>
        <v>1.4162180349932705</v>
      </c>
      <c r="AF150" s="20">
        <f t="shared" si="65"/>
        <v>51.962962962962962</v>
      </c>
      <c r="AG150" s="18">
        <f t="shared" si="68"/>
        <v>401</v>
      </c>
      <c r="AH150" s="20">
        <f t="shared" si="51"/>
        <v>13.492597577388963</v>
      </c>
      <c r="AI150" s="20">
        <f t="shared" si="66"/>
        <v>10.496259351620948</v>
      </c>
      <c r="AJ150" s="20">
        <f t="shared" si="67"/>
        <v>5.2481296758104738</v>
      </c>
      <c r="AK150" s="18"/>
      <c r="AL150" s="20">
        <f t="shared" si="56"/>
        <v>0</v>
      </c>
      <c r="AM150" s="18">
        <v>435</v>
      </c>
      <c r="AN150" s="20">
        <f t="shared" si="57"/>
        <v>14.636608344549126</v>
      </c>
      <c r="AO150" s="18">
        <v>2549</v>
      </c>
      <c r="AP150" s="18">
        <v>7807</v>
      </c>
      <c r="AQ150" s="20">
        <f t="shared" si="58"/>
        <v>2.6268506056527592</v>
      </c>
      <c r="AR150" s="20">
        <f t="shared" si="59"/>
        <v>1.8548348776431456</v>
      </c>
      <c r="AS150" s="18">
        <v>1028</v>
      </c>
      <c r="AT150" s="18">
        <v>0</v>
      </c>
      <c r="AU150" s="18">
        <v>35</v>
      </c>
      <c r="AV150" s="18">
        <f t="shared" si="60"/>
        <v>1063</v>
      </c>
      <c r="AW150" s="18" t="s">
        <v>39</v>
      </c>
      <c r="AX150" s="18"/>
      <c r="AY150" s="21">
        <v>132</v>
      </c>
      <c r="AZ150" s="18">
        <v>5103</v>
      </c>
      <c r="BA150" s="20">
        <f t="shared" si="61"/>
        <v>1.7170255720053835</v>
      </c>
      <c r="BB150" s="18">
        <v>0</v>
      </c>
      <c r="BC150" s="20">
        <f t="shared" si="62"/>
        <v>0</v>
      </c>
      <c r="BD150" s="18">
        <v>26</v>
      </c>
      <c r="BE150" s="7" t="s">
        <v>40</v>
      </c>
    </row>
    <row r="151" spans="1:59" x14ac:dyDescent="0.25">
      <c r="A151" s="6" t="s">
        <v>346</v>
      </c>
      <c r="B151" s="18">
        <v>13874</v>
      </c>
      <c r="C151" s="18" t="s">
        <v>347</v>
      </c>
      <c r="D151" s="18">
        <v>44522</v>
      </c>
      <c r="E151" s="18" t="s">
        <v>346</v>
      </c>
      <c r="F151" s="18">
        <v>44134</v>
      </c>
      <c r="G151" s="18">
        <v>244400552</v>
      </c>
      <c r="H151" s="18" t="s">
        <v>45</v>
      </c>
      <c r="I151" s="18">
        <v>215</v>
      </c>
      <c r="J151" s="18">
        <v>1</v>
      </c>
      <c r="K151" s="18">
        <v>1</v>
      </c>
      <c r="L151" s="18" t="s">
        <v>523</v>
      </c>
      <c r="M151" s="18">
        <v>1093</v>
      </c>
      <c r="N151" s="18">
        <v>4</v>
      </c>
      <c r="O151" s="18"/>
      <c r="P151" s="18">
        <v>0</v>
      </c>
      <c r="Q151" s="18" t="s">
        <v>40</v>
      </c>
      <c r="R151" s="18" t="s">
        <v>116</v>
      </c>
      <c r="S151" s="18">
        <v>50</v>
      </c>
      <c r="T151" s="19">
        <f t="shared" si="63"/>
        <v>4.5745654162854532E-2</v>
      </c>
      <c r="U151" s="18">
        <v>2740</v>
      </c>
      <c r="V151" s="18"/>
      <c r="W151" s="18">
        <v>0</v>
      </c>
      <c r="X151" s="18">
        <v>0</v>
      </c>
      <c r="Y151" s="18">
        <v>140</v>
      </c>
      <c r="Z151" s="18"/>
      <c r="AA151" s="18"/>
      <c r="AB151" s="18"/>
      <c r="AC151" s="18"/>
      <c r="AD151" s="18">
        <f t="shared" si="54"/>
        <v>2880</v>
      </c>
      <c r="AE151" s="20">
        <f t="shared" si="64"/>
        <v>2.6349496797804211</v>
      </c>
      <c r="AF151" s="20">
        <f t="shared" si="65"/>
        <v>57.6</v>
      </c>
      <c r="AG151" s="1">
        <v>130</v>
      </c>
      <c r="AH151" s="20">
        <f t="shared" si="51"/>
        <v>11.893870082342177</v>
      </c>
      <c r="AI151" s="20">
        <f t="shared" si="66"/>
        <v>22.153846153846153</v>
      </c>
      <c r="AJ151" s="20">
        <f t="shared" si="67"/>
        <v>11.076923076923077</v>
      </c>
      <c r="AK151" s="18"/>
      <c r="AL151" s="20">
        <f t="shared" si="56"/>
        <v>0</v>
      </c>
      <c r="AM151" s="18">
        <v>91</v>
      </c>
      <c r="AN151" s="20">
        <f t="shared" si="57"/>
        <v>8.325709057639525</v>
      </c>
      <c r="AO151" s="18"/>
      <c r="AP151" s="18">
        <v>1200</v>
      </c>
      <c r="AQ151" s="20">
        <f t="shared" si="58"/>
        <v>1.0978956999085088</v>
      </c>
      <c r="AR151" s="20">
        <f t="shared" si="59"/>
        <v>0.41666666666666669</v>
      </c>
      <c r="AS151" s="18"/>
      <c r="AT151" s="18"/>
      <c r="AU151" s="18"/>
      <c r="AV151" s="18">
        <f t="shared" si="60"/>
        <v>0</v>
      </c>
      <c r="AW151" s="18" t="s">
        <v>40</v>
      </c>
      <c r="AX151" s="18" t="s">
        <v>524</v>
      </c>
      <c r="AY151" s="27">
        <v>114</v>
      </c>
      <c r="AZ151" s="1">
        <v>2398</v>
      </c>
      <c r="BA151" s="20">
        <f t="shared" si="61"/>
        <v>2.1939615736505034</v>
      </c>
      <c r="BB151" s="18">
        <v>0.3</v>
      </c>
      <c r="BC151" s="20">
        <f t="shared" si="62"/>
        <v>0.54894784995425439</v>
      </c>
      <c r="BD151" s="18"/>
      <c r="BE151" s="7" t="s">
        <v>39</v>
      </c>
      <c r="BF151" s="2"/>
      <c r="BG151" s="2"/>
    </row>
    <row r="152" spans="1:59" x14ac:dyDescent="0.25">
      <c r="A152" s="6" t="s">
        <v>348</v>
      </c>
      <c r="B152" s="18">
        <v>19802</v>
      </c>
      <c r="C152" s="18" t="s">
        <v>349</v>
      </c>
      <c r="D152" s="18">
        <v>44770</v>
      </c>
      <c r="E152" s="18" t="s">
        <v>348</v>
      </c>
      <c r="F152" s="18">
        <v>44136</v>
      </c>
      <c r="G152" s="18">
        <v>200067346</v>
      </c>
      <c r="H152" s="18" t="s">
        <v>105</v>
      </c>
      <c r="I152" s="18">
        <v>201</v>
      </c>
      <c r="J152" s="18">
        <v>1</v>
      </c>
      <c r="K152" s="18">
        <v>1</v>
      </c>
      <c r="L152" s="18" t="s">
        <v>671</v>
      </c>
      <c r="M152" s="18">
        <v>1264</v>
      </c>
      <c r="N152" s="18">
        <v>3</v>
      </c>
      <c r="O152" s="18">
        <v>5</v>
      </c>
      <c r="P152" s="18">
        <v>0</v>
      </c>
      <c r="Q152" s="18" t="s">
        <v>39</v>
      </c>
      <c r="R152" s="18" t="s">
        <v>152</v>
      </c>
      <c r="S152" s="18">
        <v>133</v>
      </c>
      <c r="T152" s="19">
        <f t="shared" si="63"/>
        <v>0.10522151898734178</v>
      </c>
      <c r="U152" s="18">
        <v>14935</v>
      </c>
      <c r="V152" s="18">
        <v>480</v>
      </c>
      <c r="W152" s="18">
        <v>95</v>
      </c>
      <c r="X152" s="18">
        <v>0</v>
      </c>
      <c r="Y152" s="18">
        <v>0</v>
      </c>
      <c r="Z152" s="18">
        <v>0</v>
      </c>
      <c r="AA152" s="18">
        <v>0</v>
      </c>
      <c r="AB152" s="18">
        <v>0</v>
      </c>
      <c r="AC152" s="18">
        <v>0</v>
      </c>
      <c r="AD152" s="18">
        <f t="shared" si="54"/>
        <v>15030</v>
      </c>
      <c r="AE152" s="20">
        <f t="shared" si="64"/>
        <v>11.890822784810126</v>
      </c>
      <c r="AF152" s="20">
        <f t="shared" si="65"/>
        <v>113.00751879699249</v>
      </c>
      <c r="AG152" s="18">
        <f t="shared" ref="AG152:AG157" si="69">V152+X152+Z152+AB152</f>
        <v>480</v>
      </c>
      <c r="AH152" s="20">
        <f t="shared" si="51"/>
        <v>37.974683544303801</v>
      </c>
      <c r="AI152" s="20">
        <f t="shared" si="66"/>
        <v>31.3125</v>
      </c>
      <c r="AJ152" s="20">
        <f t="shared" si="67"/>
        <v>15.65625</v>
      </c>
      <c r="AK152" s="18"/>
      <c r="AL152" s="20">
        <f t="shared" si="56"/>
        <v>0</v>
      </c>
      <c r="AM152" s="18">
        <v>1088</v>
      </c>
      <c r="AN152" s="20">
        <f t="shared" si="57"/>
        <v>86.075949367088612</v>
      </c>
      <c r="AO152" s="18"/>
      <c r="AP152" s="18">
        <v>14487</v>
      </c>
      <c r="AQ152" s="20">
        <f t="shared" si="58"/>
        <v>11.461234177215189</v>
      </c>
      <c r="AR152" s="20">
        <f t="shared" si="59"/>
        <v>0.963872255489022</v>
      </c>
      <c r="AS152" s="18"/>
      <c r="AT152" s="18"/>
      <c r="AU152" s="18"/>
      <c r="AV152" s="18">
        <f t="shared" si="60"/>
        <v>0</v>
      </c>
      <c r="AW152" s="18" t="s">
        <v>40</v>
      </c>
      <c r="AX152" s="18"/>
      <c r="AY152" s="21">
        <v>57</v>
      </c>
      <c r="AZ152" s="18">
        <v>6910</v>
      </c>
      <c r="BA152" s="20">
        <f t="shared" si="61"/>
        <v>5.4667721518987342</v>
      </c>
      <c r="BB152" s="18">
        <v>0</v>
      </c>
      <c r="BC152" s="20">
        <f t="shared" si="62"/>
        <v>0</v>
      </c>
      <c r="BD152" s="18">
        <v>22</v>
      </c>
      <c r="BE152" s="7" t="s">
        <v>39</v>
      </c>
    </row>
    <row r="153" spans="1:59" x14ac:dyDescent="0.25">
      <c r="A153" s="6" t="s">
        <v>350</v>
      </c>
      <c r="B153" s="18">
        <v>10110</v>
      </c>
      <c r="C153" s="18" t="s">
        <v>351</v>
      </c>
      <c r="D153" s="18">
        <v>44260</v>
      </c>
      <c r="E153" s="18" t="s">
        <v>350</v>
      </c>
      <c r="F153" s="18">
        <v>44137</v>
      </c>
      <c r="G153" s="18">
        <v>200072734</v>
      </c>
      <c r="H153" s="18" t="s">
        <v>76</v>
      </c>
      <c r="I153" s="18">
        <v>46</v>
      </c>
      <c r="J153" s="18">
        <v>1</v>
      </c>
      <c r="K153" s="18">
        <v>1</v>
      </c>
      <c r="L153" s="18" t="s">
        <v>528</v>
      </c>
      <c r="M153" s="18">
        <v>3541</v>
      </c>
      <c r="N153" s="18">
        <v>11.5</v>
      </c>
      <c r="O153" s="18">
        <v>13</v>
      </c>
      <c r="P153" s="18">
        <v>1</v>
      </c>
      <c r="Q153" s="18" t="s">
        <v>39</v>
      </c>
      <c r="R153" s="18" t="s">
        <v>529</v>
      </c>
      <c r="S153" s="18">
        <v>70</v>
      </c>
      <c r="T153" s="19">
        <f t="shared" si="63"/>
        <v>1.9768426998023156E-2</v>
      </c>
      <c r="U153" s="18">
        <v>6402</v>
      </c>
      <c r="V153" s="18">
        <v>591</v>
      </c>
      <c r="W153" s="18">
        <v>2</v>
      </c>
      <c r="X153" s="18">
        <v>0</v>
      </c>
      <c r="Y153" s="18">
        <v>14</v>
      </c>
      <c r="Z153" s="18">
        <v>1</v>
      </c>
      <c r="AA153" s="18">
        <v>0</v>
      </c>
      <c r="AB153" s="18">
        <v>0</v>
      </c>
      <c r="AC153" s="18">
        <v>13</v>
      </c>
      <c r="AD153" s="18">
        <f t="shared" si="54"/>
        <v>6418</v>
      </c>
      <c r="AE153" s="20">
        <f t="shared" si="64"/>
        <v>1.8124823496187519</v>
      </c>
      <c r="AF153" s="20">
        <f t="shared" si="65"/>
        <v>91.685714285714283</v>
      </c>
      <c r="AG153" s="18">
        <f t="shared" si="69"/>
        <v>592</v>
      </c>
      <c r="AH153" s="20">
        <f t="shared" si="51"/>
        <v>16.718441118328155</v>
      </c>
      <c r="AI153" s="20">
        <f t="shared" si="66"/>
        <v>10.841216216216216</v>
      </c>
      <c r="AJ153" s="20">
        <f t="shared" si="67"/>
        <v>5.4206081081081079</v>
      </c>
      <c r="AK153" s="18"/>
      <c r="AL153" s="20">
        <f t="shared" si="56"/>
        <v>0</v>
      </c>
      <c r="AM153" s="18">
        <v>499</v>
      </c>
      <c r="AN153" s="20">
        <f t="shared" si="57"/>
        <v>14.092064388590794</v>
      </c>
      <c r="AO153" s="18"/>
      <c r="AP153" s="18">
        <v>12378</v>
      </c>
      <c r="AQ153" s="20">
        <f t="shared" si="58"/>
        <v>3.4956227054504376</v>
      </c>
      <c r="AR153" s="20">
        <f t="shared" si="59"/>
        <v>1.9286382050483017</v>
      </c>
      <c r="AS153" s="18">
        <v>208</v>
      </c>
      <c r="AT153" s="18">
        <v>1</v>
      </c>
      <c r="AU153" s="18">
        <v>3</v>
      </c>
      <c r="AV153" s="18">
        <f t="shared" si="60"/>
        <v>212</v>
      </c>
      <c r="AW153" s="18" t="s">
        <v>39</v>
      </c>
      <c r="AX153" s="18"/>
      <c r="AY153" s="27">
        <v>2101</v>
      </c>
      <c r="AZ153" s="18">
        <v>7144</v>
      </c>
      <c r="BA153" s="20">
        <f t="shared" si="61"/>
        <v>2.017509178198249</v>
      </c>
      <c r="BB153" s="1">
        <v>1</v>
      </c>
      <c r="BC153" s="20">
        <f t="shared" si="62"/>
        <v>0.56481219994351883</v>
      </c>
      <c r="BD153" s="18">
        <v>8</v>
      </c>
      <c r="BE153" s="7" t="s">
        <v>40</v>
      </c>
    </row>
    <row r="154" spans="1:59" x14ac:dyDescent="0.25">
      <c r="A154" s="6" t="s">
        <v>352</v>
      </c>
      <c r="B154" s="18">
        <v>5715</v>
      </c>
      <c r="C154" s="18" t="s">
        <v>353</v>
      </c>
      <c r="D154" s="18">
        <v>44390</v>
      </c>
      <c r="E154" s="18" t="s">
        <v>352</v>
      </c>
      <c r="F154" s="18">
        <v>44138</v>
      </c>
      <c r="G154" s="18">
        <v>244400537</v>
      </c>
      <c r="H154" s="18" t="s">
        <v>38</v>
      </c>
      <c r="I154" s="18">
        <v>20</v>
      </c>
      <c r="J154" s="18">
        <v>1</v>
      </c>
      <c r="K154" s="18">
        <v>1</v>
      </c>
      <c r="L154" s="18" t="s">
        <v>521</v>
      </c>
      <c r="M154" s="18">
        <v>1176</v>
      </c>
      <c r="N154" s="18">
        <v>5</v>
      </c>
      <c r="O154" s="18">
        <v>15</v>
      </c>
      <c r="P154" s="18">
        <v>1</v>
      </c>
      <c r="Q154" s="18" t="s">
        <v>39</v>
      </c>
      <c r="R154" t="s">
        <v>522</v>
      </c>
      <c r="S154" s="18">
        <v>65</v>
      </c>
      <c r="T154" s="19">
        <f t="shared" si="63"/>
        <v>5.5272108843537414E-2</v>
      </c>
      <c r="U154" s="18">
        <v>2656</v>
      </c>
      <c r="V154" s="18">
        <v>168</v>
      </c>
      <c r="W154" s="18">
        <v>1</v>
      </c>
      <c r="X154" s="18">
        <v>0</v>
      </c>
      <c r="Y154" s="18">
        <v>63</v>
      </c>
      <c r="Z154" s="18">
        <v>0</v>
      </c>
      <c r="AA154" s="18">
        <v>0</v>
      </c>
      <c r="AB154" s="18">
        <v>0</v>
      </c>
      <c r="AC154" s="18">
        <v>3</v>
      </c>
      <c r="AD154" s="18">
        <f t="shared" si="54"/>
        <v>2720</v>
      </c>
      <c r="AE154" s="20">
        <f t="shared" si="64"/>
        <v>2.3129251700680271</v>
      </c>
      <c r="AF154" s="20">
        <f t="shared" si="65"/>
        <v>41.846153846153847</v>
      </c>
      <c r="AG154" s="18">
        <f t="shared" si="69"/>
        <v>168</v>
      </c>
      <c r="AH154" s="20">
        <f t="shared" si="51"/>
        <v>14.285714285714286</v>
      </c>
      <c r="AI154" s="20">
        <f t="shared" si="66"/>
        <v>16.19047619047619</v>
      </c>
      <c r="AJ154" s="20">
        <f t="shared" si="67"/>
        <v>8.0952380952380949</v>
      </c>
      <c r="AK154" s="18"/>
      <c r="AL154" s="20">
        <f t="shared" si="56"/>
        <v>0</v>
      </c>
      <c r="AM154" s="18">
        <v>92</v>
      </c>
      <c r="AN154" s="20">
        <f t="shared" si="57"/>
        <v>7.8231292517006805</v>
      </c>
      <c r="AO154" s="18">
        <v>562</v>
      </c>
      <c r="AP154" s="1">
        <v>1667</v>
      </c>
      <c r="AQ154" s="20">
        <f t="shared" si="58"/>
        <v>1.4175170068027212</v>
      </c>
      <c r="AR154" s="20">
        <f t="shared" si="59"/>
        <v>0.61286764705882357</v>
      </c>
      <c r="AS154" s="18">
        <v>276</v>
      </c>
      <c r="AT154" s="18">
        <v>0</v>
      </c>
      <c r="AU154" s="18">
        <v>5</v>
      </c>
      <c r="AV154" s="18">
        <f t="shared" si="60"/>
        <v>281</v>
      </c>
      <c r="AW154" s="18" t="s">
        <v>40</v>
      </c>
      <c r="AX154" s="18"/>
      <c r="AY154" s="21">
        <v>127</v>
      </c>
      <c r="AZ154" s="18">
        <v>1792</v>
      </c>
      <c r="BA154" s="20">
        <f t="shared" si="61"/>
        <v>1.5238095238095237</v>
      </c>
      <c r="BB154" s="18">
        <v>0.4</v>
      </c>
      <c r="BC154" s="20">
        <f t="shared" si="62"/>
        <v>0.68027210884353739</v>
      </c>
      <c r="BD154" s="18">
        <v>11</v>
      </c>
      <c r="BE154" s="7" t="s">
        <v>39</v>
      </c>
    </row>
    <row r="155" spans="1:59" x14ac:dyDescent="0.25">
      <c r="A155" s="6" t="s">
        <v>354</v>
      </c>
      <c r="B155" s="18">
        <v>13191</v>
      </c>
      <c r="C155" s="18" t="s">
        <v>355</v>
      </c>
      <c r="D155" s="18">
        <v>44750</v>
      </c>
      <c r="E155" s="18" t="s">
        <v>354</v>
      </c>
      <c r="F155" s="18">
        <v>44139</v>
      </c>
      <c r="G155" s="18">
        <v>200072734</v>
      </c>
      <c r="H155" s="18" t="s">
        <v>76</v>
      </c>
      <c r="I155" s="18">
        <v>79</v>
      </c>
      <c r="J155" s="18">
        <v>1</v>
      </c>
      <c r="K155" s="18">
        <v>1</v>
      </c>
      <c r="L155" s="18" t="s">
        <v>528</v>
      </c>
      <c r="M155" s="18">
        <v>1396</v>
      </c>
      <c r="N155" s="18">
        <v>8</v>
      </c>
      <c r="O155" s="18">
        <v>13</v>
      </c>
      <c r="P155" s="18">
        <v>4</v>
      </c>
      <c r="Q155" s="18" t="s">
        <v>39</v>
      </c>
      <c r="R155" s="18" t="s">
        <v>529</v>
      </c>
      <c r="S155" s="18">
        <v>130</v>
      </c>
      <c r="T155" s="19">
        <f t="shared" si="63"/>
        <v>9.3123209169054436E-2</v>
      </c>
      <c r="U155" s="18">
        <v>3529</v>
      </c>
      <c r="V155" s="18">
        <v>360</v>
      </c>
      <c r="W155" s="18">
        <v>28</v>
      </c>
      <c r="X155" s="18">
        <v>2</v>
      </c>
      <c r="Y155" s="18">
        <v>14</v>
      </c>
      <c r="Z155" s="18">
        <v>1</v>
      </c>
      <c r="AA155" s="18">
        <v>1</v>
      </c>
      <c r="AB155" s="18">
        <v>0</v>
      </c>
      <c r="AC155" s="18">
        <v>8</v>
      </c>
      <c r="AD155" s="18">
        <f t="shared" si="54"/>
        <v>3572</v>
      </c>
      <c r="AE155" s="20">
        <f t="shared" si="64"/>
        <v>2.5587392550143266</v>
      </c>
      <c r="AF155" s="20">
        <f t="shared" si="65"/>
        <v>27.476923076923075</v>
      </c>
      <c r="AG155" s="18">
        <f t="shared" si="69"/>
        <v>363</v>
      </c>
      <c r="AH155" s="20">
        <f t="shared" si="51"/>
        <v>26.002865329512893</v>
      </c>
      <c r="AI155" s="20">
        <f t="shared" si="66"/>
        <v>9.8402203856749306</v>
      </c>
      <c r="AJ155" s="20">
        <f t="shared" si="67"/>
        <v>4.9201101928374653</v>
      </c>
      <c r="AK155" s="18"/>
      <c r="AL155" s="20">
        <f t="shared" si="56"/>
        <v>0</v>
      </c>
      <c r="AM155" s="18">
        <v>249</v>
      </c>
      <c r="AN155" s="20">
        <f t="shared" si="57"/>
        <v>17.836676217765042</v>
      </c>
      <c r="AO155" s="18"/>
      <c r="AP155" s="18">
        <v>8480</v>
      </c>
      <c r="AQ155" s="20">
        <f t="shared" si="58"/>
        <v>6.0744985673352438</v>
      </c>
      <c r="AR155" s="20">
        <f t="shared" si="59"/>
        <v>2.374020156774916</v>
      </c>
      <c r="AS155" s="18">
        <v>2216</v>
      </c>
      <c r="AT155" s="18">
        <v>7</v>
      </c>
      <c r="AU155" s="18">
        <v>6</v>
      </c>
      <c r="AV155" s="18">
        <f t="shared" si="60"/>
        <v>2229</v>
      </c>
      <c r="AW155" s="18" t="s">
        <v>39</v>
      </c>
      <c r="AX155" s="18"/>
      <c r="AY155" s="27">
        <v>2855</v>
      </c>
      <c r="AZ155" s="1">
        <v>3930</v>
      </c>
      <c r="BA155" s="20">
        <f t="shared" si="61"/>
        <v>2.8151862464183379</v>
      </c>
      <c r="BB155" s="1">
        <v>1</v>
      </c>
      <c r="BC155" s="20">
        <f t="shared" si="62"/>
        <v>1.4326647564469914</v>
      </c>
      <c r="BD155" s="18">
        <v>10</v>
      </c>
      <c r="BE155" s="7" t="s">
        <v>40</v>
      </c>
    </row>
    <row r="156" spans="1:59" x14ac:dyDescent="0.25">
      <c r="A156" s="6" t="s">
        <v>356</v>
      </c>
      <c r="B156" s="18">
        <v>14161</v>
      </c>
      <c r="C156" s="18" t="s">
        <v>81</v>
      </c>
      <c r="D156" s="18">
        <v>44140</v>
      </c>
      <c r="E156" s="18" t="s">
        <v>356</v>
      </c>
      <c r="F156" s="18">
        <v>44142</v>
      </c>
      <c r="G156" s="18">
        <v>200067635</v>
      </c>
      <c r="H156" s="18" t="s">
        <v>41</v>
      </c>
      <c r="I156" s="18">
        <v>185</v>
      </c>
      <c r="J156" s="18">
        <v>1</v>
      </c>
      <c r="K156" s="18">
        <v>1</v>
      </c>
      <c r="L156" s="18"/>
      <c r="M156" s="18">
        <v>1992</v>
      </c>
      <c r="N156" s="18">
        <v>3</v>
      </c>
      <c r="O156" s="18">
        <v>11</v>
      </c>
      <c r="P156" s="18">
        <v>0</v>
      </c>
      <c r="Q156" s="18" t="s">
        <v>39</v>
      </c>
      <c r="R156" s="18" t="s">
        <v>147</v>
      </c>
      <c r="S156" s="18">
        <v>120</v>
      </c>
      <c r="T156" s="19">
        <f t="shared" si="63"/>
        <v>6.0240963855421686E-2</v>
      </c>
      <c r="U156" s="18">
        <v>3721</v>
      </c>
      <c r="V156" s="18">
        <v>570</v>
      </c>
      <c r="W156" s="18">
        <v>0</v>
      </c>
      <c r="X156" s="18">
        <v>0</v>
      </c>
      <c r="Y156" s="18">
        <v>0</v>
      </c>
      <c r="Z156" s="18">
        <v>0</v>
      </c>
      <c r="AA156" s="18">
        <v>0</v>
      </c>
      <c r="AB156" s="18">
        <v>0</v>
      </c>
      <c r="AC156" s="18">
        <v>56</v>
      </c>
      <c r="AD156" s="18">
        <f t="shared" si="54"/>
        <v>3721</v>
      </c>
      <c r="AE156" s="20">
        <f t="shared" si="64"/>
        <v>1.8679718875502007</v>
      </c>
      <c r="AF156" s="20">
        <f t="shared" si="65"/>
        <v>31.008333333333333</v>
      </c>
      <c r="AG156" s="18">
        <f t="shared" si="69"/>
        <v>570</v>
      </c>
      <c r="AH156" s="20">
        <f t="shared" si="51"/>
        <v>28.6144578313253</v>
      </c>
      <c r="AI156" s="20">
        <f t="shared" si="66"/>
        <v>6.5280701754385966</v>
      </c>
      <c r="AJ156" s="20">
        <f t="shared" si="67"/>
        <v>3.2640350877192983</v>
      </c>
      <c r="AK156" s="18"/>
      <c r="AL156" s="20">
        <f t="shared" si="56"/>
        <v>0</v>
      </c>
      <c r="AM156" s="18">
        <v>192</v>
      </c>
      <c r="AN156" s="20">
        <f t="shared" si="57"/>
        <v>9.6385542168674707</v>
      </c>
      <c r="AO156" s="18">
        <v>1125</v>
      </c>
      <c r="AP156" s="18">
        <v>3634</v>
      </c>
      <c r="AQ156" s="20">
        <f t="shared" si="58"/>
        <v>1.8242971887550201</v>
      </c>
      <c r="AR156" s="20">
        <f t="shared" si="59"/>
        <v>0.97661918839021766</v>
      </c>
      <c r="AS156" s="18">
        <v>544</v>
      </c>
      <c r="AT156" s="18">
        <v>0</v>
      </c>
      <c r="AU156" s="18">
        <v>0</v>
      </c>
      <c r="AV156" s="18">
        <f t="shared" si="60"/>
        <v>544</v>
      </c>
      <c r="AW156" s="18" t="s">
        <v>39</v>
      </c>
      <c r="AX156" s="18"/>
      <c r="AY156" s="21">
        <v>0</v>
      </c>
      <c r="AZ156" s="18">
        <v>1569</v>
      </c>
      <c r="BA156" s="20">
        <f t="shared" si="61"/>
        <v>0.78765060240963858</v>
      </c>
      <c r="BB156" s="18">
        <v>0</v>
      </c>
      <c r="BC156" s="20">
        <f t="shared" si="62"/>
        <v>0</v>
      </c>
      <c r="BD156" s="18">
        <v>18</v>
      </c>
      <c r="BE156" s="7" t="s">
        <v>39</v>
      </c>
    </row>
    <row r="157" spans="1:59" hidden="1" x14ac:dyDescent="0.25">
      <c r="A157" s="6" t="s">
        <v>357</v>
      </c>
      <c r="B157" s="18">
        <v>1887</v>
      </c>
      <c r="C157" s="18" t="s">
        <v>358</v>
      </c>
      <c r="D157" s="18">
        <v>44402</v>
      </c>
      <c r="E157" s="18" t="s">
        <v>357</v>
      </c>
      <c r="F157" s="18">
        <v>44143</v>
      </c>
      <c r="G157" s="18">
        <v>244400404</v>
      </c>
      <c r="H157" s="18" t="s">
        <v>56</v>
      </c>
      <c r="I157" s="18">
        <v>7</v>
      </c>
      <c r="J157" s="18">
        <v>1</v>
      </c>
      <c r="K157" s="18">
        <v>0</v>
      </c>
      <c r="L157" s="18" t="s">
        <v>359</v>
      </c>
      <c r="M157" s="18">
        <v>43710</v>
      </c>
      <c r="N157" s="18">
        <v>32</v>
      </c>
      <c r="O157" s="18">
        <v>40</v>
      </c>
      <c r="P157" s="18">
        <v>10</v>
      </c>
      <c r="Q157" s="18" t="s">
        <v>40</v>
      </c>
      <c r="R157" s="18" t="s">
        <v>672</v>
      </c>
      <c r="S157" s="18">
        <v>2205</v>
      </c>
      <c r="T157" s="19">
        <f t="shared" si="63"/>
        <v>5.0446122168840084E-2</v>
      </c>
      <c r="U157" s="18">
        <v>92402</v>
      </c>
      <c r="V157" s="18">
        <v>7257</v>
      </c>
      <c r="W157" s="18">
        <v>1663</v>
      </c>
      <c r="X157" s="18">
        <v>96</v>
      </c>
      <c r="Y157" s="18">
        <v>6371</v>
      </c>
      <c r="Z157" s="18">
        <v>388</v>
      </c>
      <c r="AA157" s="18">
        <v>79</v>
      </c>
      <c r="AB157" s="18">
        <v>6</v>
      </c>
      <c r="AC157" s="18">
        <v>189</v>
      </c>
      <c r="AD157" s="18">
        <f t="shared" si="54"/>
        <v>100515</v>
      </c>
      <c r="AE157" s="20">
        <f t="shared" si="64"/>
        <v>2.2995881949210708</v>
      </c>
      <c r="AF157" s="20">
        <f t="shared" si="65"/>
        <v>45.585034013605444</v>
      </c>
      <c r="AG157" s="18">
        <f t="shared" si="69"/>
        <v>7747</v>
      </c>
      <c r="AH157" s="20">
        <f t="shared" si="51"/>
        <v>17.723633035918553</v>
      </c>
      <c r="AI157" s="20">
        <f t="shared" si="66"/>
        <v>12.974699883825997</v>
      </c>
      <c r="AJ157" s="20">
        <f t="shared" si="67"/>
        <v>6.4873499419129983</v>
      </c>
      <c r="AK157" s="18">
        <v>10205</v>
      </c>
      <c r="AL157" s="20">
        <f t="shared" si="56"/>
        <v>23.347060169297645</v>
      </c>
      <c r="AM157" s="18">
        <v>6442</v>
      </c>
      <c r="AN157" s="20">
        <f t="shared" si="57"/>
        <v>14.738046213681081</v>
      </c>
      <c r="AO157" s="18">
        <v>88400</v>
      </c>
      <c r="AP157" s="1">
        <v>431082</v>
      </c>
      <c r="AQ157" s="20">
        <f t="shared" si="58"/>
        <v>9.8623198352779688</v>
      </c>
      <c r="AR157" s="20">
        <f t="shared" si="59"/>
        <v>4.2887330249216538</v>
      </c>
      <c r="AS157" s="18">
        <v>0</v>
      </c>
      <c r="AT157" s="18"/>
      <c r="AU157" s="18">
        <v>0</v>
      </c>
      <c r="AV157" s="18">
        <f t="shared" si="60"/>
        <v>0</v>
      </c>
      <c r="AW157" s="18" t="s">
        <v>40</v>
      </c>
      <c r="AX157" s="18" t="s">
        <v>673</v>
      </c>
      <c r="AY157" s="18">
        <v>20098</v>
      </c>
      <c r="AZ157" s="18">
        <v>141936</v>
      </c>
      <c r="BA157" s="20">
        <f t="shared" si="61"/>
        <v>3.247220315717227</v>
      </c>
      <c r="BB157" s="18">
        <v>24.3</v>
      </c>
      <c r="BC157" s="20">
        <f t="shared" si="62"/>
        <v>1.1118737131091283</v>
      </c>
      <c r="BD157" s="18">
        <v>0</v>
      </c>
      <c r="BE157" s="7"/>
    </row>
    <row r="158" spans="1:59" x14ac:dyDescent="0.25">
      <c r="A158" s="6" t="s">
        <v>360</v>
      </c>
      <c r="B158" s="18">
        <v>13875</v>
      </c>
      <c r="C158" s="18" t="s">
        <v>361</v>
      </c>
      <c r="D158" s="18">
        <v>44440</v>
      </c>
      <c r="E158" s="18" t="s">
        <v>360</v>
      </c>
      <c r="F158" s="18">
        <v>44144</v>
      </c>
      <c r="G158" s="18">
        <v>244400552</v>
      </c>
      <c r="H158" s="18" t="s">
        <v>45</v>
      </c>
      <c r="I158" s="18">
        <v>198</v>
      </c>
      <c r="J158" s="18">
        <v>1</v>
      </c>
      <c r="K158" s="18">
        <v>1</v>
      </c>
      <c r="L158" s="18" t="s">
        <v>523</v>
      </c>
      <c r="M158" s="18">
        <v>2416</v>
      </c>
      <c r="N158" s="18">
        <v>8</v>
      </c>
      <c r="O158" s="18"/>
      <c r="P158" s="18">
        <v>0</v>
      </c>
      <c r="Q158" s="18" t="s">
        <v>40</v>
      </c>
      <c r="R158" s="18" t="s">
        <v>116</v>
      </c>
      <c r="S158" s="18">
        <v>136</v>
      </c>
      <c r="T158" s="19">
        <f t="shared" si="63"/>
        <v>5.6291390728476824E-2</v>
      </c>
      <c r="U158" s="18">
        <v>6935</v>
      </c>
      <c r="V158" s="18"/>
      <c r="W158" s="18">
        <v>22</v>
      </c>
      <c r="X158" s="18"/>
      <c r="Y158" s="18">
        <v>334</v>
      </c>
      <c r="Z158" s="18"/>
      <c r="AA158" s="18">
        <v>0</v>
      </c>
      <c r="AB158" s="18">
        <v>0</v>
      </c>
      <c r="AC158" s="18"/>
      <c r="AD158" s="18">
        <f t="shared" si="54"/>
        <v>7291</v>
      </c>
      <c r="AE158" s="20">
        <f t="shared" si="64"/>
        <v>3.0177980132450331</v>
      </c>
      <c r="AF158" s="20">
        <f t="shared" si="65"/>
        <v>53.610294117647058</v>
      </c>
      <c r="AG158" s="1">
        <v>329</v>
      </c>
      <c r="AH158" s="20">
        <f t="shared" si="51"/>
        <v>13.617549668874172</v>
      </c>
      <c r="AI158" s="20">
        <f t="shared" si="66"/>
        <v>22.161094224924014</v>
      </c>
      <c r="AJ158" s="20">
        <f t="shared" si="67"/>
        <v>11.080547112462007</v>
      </c>
      <c r="AK158" s="18"/>
      <c r="AL158" s="20">
        <f t="shared" si="56"/>
        <v>0</v>
      </c>
      <c r="AM158" s="18">
        <v>525</v>
      </c>
      <c r="AN158" s="20">
        <f t="shared" si="57"/>
        <v>21.730132450331126</v>
      </c>
      <c r="AO158" s="18"/>
      <c r="AP158" s="18">
        <v>14977</v>
      </c>
      <c r="AQ158" s="20">
        <f t="shared" si="58"/>
        <v>6.1990894039735096</v>
      </c>
      <c r="AR158" s="20">
        <f t="shared" si="59"/>
        <v>2.0541763818406253</v>
      </c>
      <c r="AS158" s="18"/>
      <c r="AT158" s="18"/>
      <c r="AU158" s="18"/>
      <c r="AV158" s="18">
        <f t="shared" si="60"/>
        <v>0</v>
      </c>
      <c r="AW158" s="18" t="s">
        <v>40</v>
      </c>
      <c r="AX158" s="18" t="s">
        <v>524</v>
      </c>
      <c r="AY158" s="27">
        <v>1422</v>
      </c>
      <c r="AZ158" s="1">
        <v>6071</v>
      </c>
      <c r="BA158" s="20">
        <f t="shared" si="61"/>
        <v>2.5128311258278146</v>
      </c>
      <c r="BB158" s="18">
        <v>2</v>
      </c>
      <c r="BC158" s="20">
        <f t="shared" si="62"/>
        <v>1.6556291390728477</v>
      </c>
      <c r="BD158" s="18"/>
      <c r="BE158" s="7" t="s">
        <v>39</v>
      </c>
      <c r="BF158" s="2"/>
      <c r="BG158" s="2"/>
    </row>
    <row r="159" spans="1:59" x14ac:dyDescent="0.25">
      <c r="A159" s="6" t="s">
        <v>362</v>
      </c>
      <c r="B159" s="18">
        <v>13876</v>
      </c>
      <c r="C159" s="18" t="s">
        <v>102</v>
      </c>
      <c r="D159" s="18">
        <v>44640</v>
      </c>
      <c r="E159" s="18" t="s">
        <v>362</v>
      </c>
      <c r="F159" s="18">
        <v>44145</v>
      </c>
      <c r="G159" s="18">
        <v>200067346</v>
      </c>
      <c r="H159" s="18" t="s">
        <v>105</v>
      </c>
      <c r="I159" s="18">
        <v>121</v>
      </c>
      <c r="J159" s="18">
        <v>1</v>
      </c>
      <c r="K159" s="18">
        <v>1</v>
      </c>
      <c r="L159" s="18" t="s">
        <v>363</v>
      </c>
      <c r="M159" s="18">
        <v>3107</v>
      </c>
      <c r="N159" s="18">
        <v>5</v>
      </c>
      <c r="O159" s="18">
        <v>17</v>
      </c>
      <c r="P159" s="18">
        <v>0</v>
      </c>
      <c r="Q159" s="18" t="s">
        <v>40</v>
      </c>
      <c r="R159" s="18" t="s">
        <v>674</v>
      </c>
      <c r="S159" s="18">
        <v>100</v>
      </c>
      <c r="T159" s="19">
        <f t="shared" si="63"/>
        <v>3.2185387833923398E-2</v>
      </c>
      <c r="U159" s="18">
        <v>4447</v>
      </c>
      <c r="V159" s="18">
        <v>270</v>
      </c>
      <c r="W159" s="18">
        <v>63</v>
      </c>
      <c r="X159" s="18">
        <v>0</v>
      </c>
      <c r="Y159" s="18">
        <v>0</v>
      </c>
      <c r="Z159" s="18">
        <v>0</v>
      </c>
      <c r="AA159" s="18">
        <v>0</v>
      </c>
      <c r="AB159" s="18">
        <v>0</v>
      </c>
      <c r="AC159" s="18">
        <v>0</v>
      </c>
      <c r="AD159" s="18">
        <f t="shared" si="54"/>
        <v>4510</v>
      </c>
      <c r="AE159" s="20">
        <f t="shared" si="64"/>
        <v>1.4515609913099452</v>
      </c>
      <c r="AF159" s="20">
        <f t="shared" si="65"/>
        <v>45.1</v>
      </c>
      <c r="AG159" s="18">
        <f t="shared" ref="AG159:AG206" si="70">V159+X159+Z159+AB159</f>
        <v>270</v>
      </c>
      <c r="AH159" s="20">
        <f t="shared" si="51"/>
        <v>8.6900547151593184</v>
      </c>
      <c r="AI159" s="20">
        <f t="shared" si="66"/>
        <v>16.703703703703702</v>
      </c>
      <c r="AJ159" s="20">
        <f t="shared" si="67"/>
        <v>8.3518518518518512</v>
      </c>
      <c r="AK159" s="18"/>
      <c r="AL159" s="20">
        <f t="shared" si="56"/>
        <v>0</v>
      </c>
      <c r="AM159" s="18">
        <v>361</v>
      </c>
      <c r="AN159" s="20">
        <f t="shared" si="57"/>
        <v>11.618925008046347</v>
      </c>
      <c r="AO159" s="18">
        <v>3456</v>
      </c>
      <c r="AP159" s="18">
        <v>10239</v>
      </c>
      <c r="AQ159" s="20">
        <f t="shared" si="58"/>
        <v>3.2954618603154167</v>
      </c>
      <c r="AR159" s="20">
        <f t="shared" si="59"/>
        <v>2.270288248337029</v>
      </c>
      <c r="AS159" s="18">
        <v>2635</v>
      </c>
      <c r="AT159" s="18">
        <v>1</v>
      </c>
      <c r="AU159" s="18">
        <v>0</v>
      </c>
      <c r="AV159" s="18">
        <f t="shared" si="60"/>
        <v>2636</v>
      </c>
      <c r="AW159" s="18" t="s">
        <v>40</v>
      </c>
      <c r="AX159" s="18"/>
      <c r="AY159" s="21">
        <v>0</v>
      </c>
      <c r="AZ159" s="18">
        <v>7063</v>
      </c>
      <c r="BA159" s="20">
        <f t="shared" si="61"/>
        <v>2.2732539427100096</v>
      </c>
      <c r="BB159" s="18">
        <v>0</v>
      </c>
      <c r="BC159" s="20">
        <f t="shared" si="62"/>
        <v>0</v>
      </c>
      <c r="BD159" s="18">
        <v>14</v>
      </c>
      <c r="BE159" s="7" t="s">
        <v>39</v>
      </c>
    </row>
    <row r="160" spans="1:59" x14ac:dyDescent="0.25">
      <c r="A160" s="6" t="s">
        <v>675</v>
      </c>
      <c r="B160" s="18">
        <v>13311</v>
      </c>
      <c r="C160" s="18" t="s">
        <v>676</v>
      </c>
      <c r="D160" s="18">
        <v>44460</v>
      </c>
      <c r="E160" s="18" t="s">
        <v>675</v>
      </c>
      <c r="F160" s="18">
        <v>44146</v>
      </c>
      <c r="G160" s="18">
        <v>200072726</v>
      </c>
      <c r="H160" s="18" t="s">
        <v>100</v>
      </c>
      <c r="I160" s="18">
        <v>167</v>
      </c>
      <c r="J160" s="18">
        <v>1</v>
      </c>
      <c r="K160" s="18">
        <v>1</v>
      </c>
      <c r="L160" s="18" t="s">
        <v>677</v>
      </c>
      <c r="M160" s="18">
        <v>2227</v>
      </c>
      <c r="N160" s="18">
        <v>13</v>
      </c>
      <c r="O160" s="18">
        <v>4</v>
      </c>
      <c r="P160" s="18">
        <v>1</v>
      </c>
      <c r="Q160" s="18" t="s">
        <v>40</v>
      </c>
      <c r="R160" s="18" t="s">
        <v>345</v>
      </c>
      <c r="S160" s="18">
        <v>162</v>
      </c>
      <c r="T160" s="19">
        <f t="shared" si="63"/>
        <v>7.2743601257296814E-2</v>
      </c>
      <c r="U160" s="18">
        <v>3153</v>
      </c>
      <c r="V160" s="18">
        <v>273</v>
      </c>
      <c r="W160" s="18">
        <v>28</v>
      </c>
      <c r="X160" s="18">
        <v>3</v>
      </c>
      <c r="Y160" s="18">
        <v>324</v>
      </c>
      <c r="Z160" s="18">
        <v>8</v>
      </c>
      <c r="AA160" s="18">
        <v>66</v>
      </c>
      <c r="AB160" s="18">
        <v>43</v>
      </c>
      <c r="AC160" s="18">
        <v>13</v>
      </c>
      <c r="AD160" s="18">
        <f t="shared" si="54"/>
        <v>3571</v>
      </c>
      <c r="AE160" s="20">
        <f t="shared" si="64"/>
        <v>1.6035024696901661</v>
      </c>
      <c r="AF160" s="20">
        <f t="shared" si="65"/>
        <v>22.043209876543209</v>
      </c>
      <c r="AG160" s="18">
        <f t="shared" si="70"/>
        <v>327</v>
      </c>
      <c r="AH160" s="20">
        <f t="shared" si="51"/>
        <v>14.68343062415806</v>
      </c>
      <c r="AI160" s="20">
        <f t="shared" si="66"/>
        <v>10.920489296636086</v>
      </c>
      <c r="AJ160" s="20">
        <f t="shared" si="67"/>
        <v>5.4602446483180431</v>
      </c>
      <c r="AK160" s="18"/>
      <c r="AL160" s="20">
        <f t="shared" si="56"/>
        <v>0</v>
      </c>
      <c r="AM160" s="18">
        <v>79</v>
      </c>
      <c r="AN160" s="20">
        <f t="shared" si="57"/>
        <v>3.5473731477323756</v>
      </c>
      <c r="AO160" s="18">
        <v>787</v>
      </c>
      <c r="AP160" s="18">
        <v>2114</v>
      </c>
      <c r="AQ160" s="20">
        <f t="shared" si="58"/>
        <v>0.9492590929501572</v>
      </c>
      <c r="AR160" s="20">
        <f t="shared" si="59"/>
        <v>0.59199103892467098</v>
      </c>
      <c r="AS160" s="18">
        <v>241</v>
      </c>
      <c r="AT160" s="18">
        <v>0</v>
      </c>
      <c r="AU160" s="18">
        <v>25</v>
      </c>
      <c r="AV160" s="18">
        <f t="shared" si="60"/>
        <v>266</v>
      </c>
      <c r="AW160" s="18" t="s">
        <v>39</v>
      </c>
      <c r="AX160" s="18"/>
      <c r="AY160" s="21">
        <v>484</v>
      </c>
      <c r="AZ160" s="18">
        <v>3704</v>
      </c>
      <c r="BA160" s="20">
        <f t="shared" si="61"/>
        <v>1.6632240682532555</v>
      </c>
      <c r="BB160" s="18">
        <v>0.28000000000000003</v>
      </c>
      <c r="BC160" s="20">
        <f t="shared" si="62"/>
        <v>0.25145936237090255</v>
      </c>
      <c r="BD160" s="18">
        <v>9</v>
      </c>
      <c r="BE160" s="7" t="s">
        <v>40</v>
      </c>
      <c r="BF160" s="2"/>
    </row>
    <row r="161" spans="1:58" x14ac:dyDescent="0.25">
      <c r="A161" s="6" t="s">
        <v>678</v>
      </c>
      <c r="B161" s="18">
        <v>13305</v>
      </c>
      <c r="C161" s="18" t="s">
        <v>679</v>
      </c>
      <c r="D161" s="18">
        <v>44660</v>
      </c>
      <c r="E161" s="18" t="s">
        <v>678</v>
      </c>
      <c r="F161" s="18">
        <v>44148</v>
      </c>
      <c r="G161" s="18">
        <v>200072726</v>
      </c>
      <c r="H161" s="18" t="s">
        <v>100</v>
      </c>
      <c r="I161" s="18">
        <v>177</v>
      </c>
      <c r="J161" s="18">
        <v>1</v>
      </c>
      <c r="K161" s="18">
        <v>1</v>
      </c>
      <c r="L161" s="18" t="s">
        <v>680</v>
      </c>
      <c r="M161" s="18">
        <v>709</v>
      </c>
      <c r="N161" s="18">
        <v>6</v>
      </c>
      <c r="O161" s="18">
        <v>2</v>
      </c>
      <c r="P161" s="18">
        <v>0</v>
      </c>
      <c r="Q161" s="18" t="s">
        <v>40</v>
      </c>
      <c r="R161" s="18" t="s">
        <v>345</v>
      </c>
      <c r="S161" s="18">
        <v>65</v>
      </c>
      <c r="T161" s="19">
        <f t="shared" si="63"/>
        <v>9.1678420310296188E-2</v>
      </c>
      <c r="U161" s="18">
        <v>1505</v>
      </c>
      <c r="V161" s="18">
        <v>121</v>
      </c>
      <c r="W161" s="18">
        <v>0</v>
      </c>
      <c r="X161" s="18">
        <v>0</v>
      </c>
      <c r="Y161" s="18">
        <v>0</v>
      </c>
      <c r="Z161" s="18">
        <v>0</v>
      </c>
      <c r="AA161" s="18">
        <v>0</v>
      </c>
      <c r="AB161" s="18">
        <v>0</v>
      </c>
      <c r="AC161" s="18">
        <v>0</v>
      </c>
      <c r="AD161" s="18">
        <f t="shared" si="54"/>
        <v>1505</v>
      </c>
      <c r="AE161" s="20">
        <f t="shared" si="64"/>
        <v>2.1227080394922426</v>
      </c>
      <c r="AF161" s="20">
        <f t="shared" si="65"/>
        <v>23.153846153846153</v>
      </c>
      <c r="AG161" s="18">
        <f t="shared" si="70"/>
        <v>121</v>
      </c>
      <c r="AH161" s="20">
        <f t="shared" si="51"/>
        <v>17.066290550070523</v>
      </c>
      <c r="AI161" s="20">
        <f t="shared" si="66"/>
        <v>12.438016528925619</v>
      </c>
      <c r="AJ161" s="20">
        <f t="shared" si="67"/>
        <v>6.2190082644628095</v>
      </c>
      <c r="AK161" s="18"/>
      <c r="AL161" s="20">
        <f t="shared" si="56"/>
        <v>0</v>
      </c>
      <c r="AM161" s="18">
        <v>24</v>
      </c>
      <c r="AN161" s="20">
        <f t="shared" si="57"/>
        <v>3.3850493653032441</v>
      </c>
      <c r="AO161" s="18">
        <v>719</v>
      </c>
      <c r="AP161" s="18">
        <v>558</v>
      </c>
      <c r="AQ161" s="20">
        <f t="shared" si="58"/>
        <v>0.78702397743300423</v>
      </c>
      <c r="AR161" s="20">
        <f t="shared" si="59"/>
        <v>0.37076411960132888</v>
      </c>
      <c r="AS161" s="18">
        <v>103</v>
      </c>
      <c r="AT161" s="18">
        <v>0</v>
      </c>
      <c r="AU161" s="18">
        <v>0</v>
      </c>
      <c r="AV161" s="18">
        <f t="shared" si="60"/>
        <v>103</v>
      </c>
      <c r="AW161" s="18" t="s">
        <v>39</v>
      </c>
      <c r="AX161" s="18"/>
      <c r="AY161" s="21">
        <v>128</v>
      </c>
      <c r="AZ161" s="18">
        <v>1370</v>
      </c>
      <c r="BA161" s="20">
        <f t="shared" si="61"/>
        <v>1.9322990126939352</v>
      </c>
      <c r="BB161" s="18">
        <v>0.06</v>
      </c>
      <c r="BC161" s="20">
        <f t="shared" si="62"/>
        <v>0.16925246826516219</v>
      </c>
      <c r="BD161" s="18">
        <v>1</v>
      </c>
      <c r="BE161" s="7" t="s">
        <v>40</v>
      </c>
      <c r="BF161" s="2"/>
    </row>
    <row r="162" spans="1:58" x14ac:dyDescent="0.25">
      <c r="A162" s="6" t="s">
        <v>364</v>
      </c>
      <c r="B162" s="18">
        <v>5714</v>
      </c>
      <c r="C162" s="18" t="s">
        <v>365</v>
      </c>
      <c r="D162" s="18">
        <v>44390</v>
      </c>
      <c r="E162" s="18" t="s">
        <v>364</v>
      </c>
      <c r="F162" s="18">
        <v>44149</v>
      </c>
      <c r="G162" s="18">
        <v>244400537</v>
      </c>
      <c r="H162" s="18" t="s">
        <v>38</v>
      </c>
      <c r="I162" s="18">
        <v>21</v>
      </c>
      <c r="J162" s="18">
        <v>1</v>
      </c>
      <c r="K162" s="18">
        <v>1</v>
      </c>
      <c r="L162" s="18" t="s">
        <v>521</v>
      </c>
      <c r="M162" s="18">
        <v>4001</v>
      </c>
      <c r="N162" s="18">
        <v>17</v>
      </c>
      <c r="O162" s="18">
        <v>50</v>
      </c>
      <c r="P162" s="18">
        <v>2</v>
      </c>
      <c r="Q162" s="18" t="s">
        <v>40</v>
      </c>
      <c r="R162" t="s">
        <v>522</v>
      </c>
      <c r="S162" s="18">
        <v>360</v>
      </c>
      <c r="T162" s="19">
        <f t="shared" si="63"/>
        <v>8.9977505623594106E-2</v>
      </c>
      <c r="U162" s="18">
        <v>9130</v>
      </c>
      <c r="V162" s="18">
        <v>863</v>
      </c>
      <c r="W162" s="18">
        <v>1662</v>
      </c>
      <c r="X162" s="18">
        <v>85</v>
      </c>
      <c r="Y162" s="18">
        <v>478</v>
      </c>
      <c r="Z162" s="18">
        <v>57</v>
      </c>
      <c r="AA162" s="18">
        <v>0</v>
      </c>
      <c r="AB162" s="18">
        <v>0</v>
      </c>
      <c r="AC162" s="18">
        <v>21</v>
      </c>
      <c r="AD162" s="18">
        <f t="shared" si="54"/>
        <v>11270</v>
      </c>
      <c r="AE162" s="20">
        <f t="shared" si="64"/>
        <v>2.8167958010497376</v>
      </c>
      <c r="AF162" s="20">
        <f t="shared" si="65"/>
        <v>31.305555555555557</v>
      </c>
      <c r="AG162" s="18">
        <f t="shared" si="70"/>
        <v>1005</v>
      </c>
      <c r="AH162" s="20">
        <f t="shared" si="51"/>
        <v>25.118720319920019</v>
      </c>
      <c r="AI162" s="20">
        <f t="shared" si="66"/>
        <v>11.213930348258707</v>
      </c>
      <c r="AJ162" s="20">
        <f t="shared" si="67"/>
        <v>5.6069651741293534</v>
      </c>
      <c r="AK162" s="18"/>
      <c r="AL162" s="20">
        <f t="shared" si="56"/>
        <v>0</v>
      </c>
      <c r="AM162" s="18">
        <v>653</v>
      </c>
      <c r="AN162" s="20">
        <f t="shared" si="57"/>
        <v>16.320919770057486</v>
      </c>
      <c r="AO162" s="18">
        <v>4735</v>
      </c>
      <c r="AP162" s="1">
        <v>21616</v>
      </c>
      <c r="AQ162" s="20">
        <f t="shared" si="58"/>
        <v>5.4026493376655838</v>
      </c>
      <c r="AR162" s="20">
        <f t="shared" si="59"/>
        <v>1.9180124223602484</v>
      </c>
      <c r="AS162" s="18">
        <v>1888</v>
      </c>
      <c r="AT162" s="18">
        <v>10</v>
      </c>
      <c r="AU162" s="18">
        <v>283</v>
      </c>
      <c r="AV162" s="18">
        <f t="shared" si="60"/>
        <v>2181</v>
      </c>
      <c r="AW162" s="18" t="s">
        <v>40</v>
      </c>
      <c r="AX162" s="18"/>
      <c r="AY162" s="21">
        <v>1641</v>
      </c>
      <c r="AZ162" s="18">
        <v>10717</v>
      </c>
      <c r="BA162" s="20">
        <f t="shared" si="61"/>
        <v>2.6785803549112721</v>
      </c>
      <c r="BB162" s="18">
        <v>1.8</v>
      </c>
      <c r="BC162" s="20">
        <f t="shared" si="62"/>
        <v>0.89977505623594101</v>
      </c>
      <c r="BD162" s="18">
        <v>12</v>
      </c>
      <c r="BE162" s="7" t="s">
        <v>39</v>
      </c>
    </row>
    <row r="163" spans="1:58" x14ac:dyDescent="0.25">
      <c r="A163" s="6" t="s">
        <v>366</v>
      </c>
      <c r="B163" s="18">
        <v>1891</v>
      </c>
      <c r="C163" s="18" t="s">
        <v>367</v>
      </c>
      <c r="D163" s="18">
        <v>44860</v>
      </c>
      <c r="E163" s="18" t="s">
        <v>366</v>
      </c>
      <c r="F163" s="18">
        <v>44150</v>
      </c>
      <c r="G163" s="18">
        <v>244400404</v>
      </c>
      <c r="H163" s="18" t="s">
        <v>56</v>
      </c>
      <c r="I163" s="18">
        <v>83</v>
      </c>
      <c r="J163" s="18">
        <v>1</v>
      </c>
      <c r="K163" s="18">
        <v>1</v>
      </c>
      <c r="L163" s="18" t="s">
        <v>681</v>
      </c>
      <c r="M163" s="18">
        <v>4014</v>
      </c>
      <c r="N163" s="18">
        <v>15</v>
      </c>
      <c r="O163" s="18">
        <v>20</v>
      </c>
      <c r="P163" s="18">
        <v>3</v>
      </c>
      <c r="Q163" s="18" t="s">
        <v>40</v>
      </c>
      <c r="R163" s="18" t="s">
        <v>682</v>
      </c>
      <c r="S163" s="18">
        <v>450</v>
      </c>
      <c r="T163" s="19">
        <f t="shared" si="63"/>
        <v>0.11210762331838565</v>
      </c>
      <c r="U163" s="18">
        <v>11027</v>
      </c>
      <c r="V163" s="18">
        <v>1337</v>
      </c>
      <c r="W163" s="18">
        <v>70</v>
      </c>
      <c r="X163" s="18">
        <v>20</v>
      </c>
      <c r="Y163" s="18">
        <v>804</v>
      </c>
      <c r="Z163" s="18">
        <v>50</v>
      </c>
      <c r="AA163" s="18">
        <v>0</v>
      </c>
      <c r="AB163" s="18">
        <v>0</v>
      </c>
      <c r="AC163" s="18">
        <v>30</v>
      </c>
      <c r="AD163" s="18">
        <f t="shared" si="54"/>
        <v>11901</v>
      </c>
      <c r="AE163" s="20">
        <f t="shared" si="64"/>
        <v>2.9648729446935724</v>
      </c>
      <c r="AF163" s="20">
        <f t="shared" si="65"/>
        <v>26.446666666666665</v>
      </c>
      <c r="AG163" s="18">
        <f t="shared" si="70"/>
        <v>1407</v>
      </c>
      <c r="AH163" s="20">
        <f t="shared" si="51"/>
        <v>35.052316890881912</v>
      </c>
      <c r="AI163" s="20">
        <f t="shared" si="66"/>
        <v>8.4584221748400861</v>
      </c>
      <c r="AJ163" s="20">
        <f t="shared" si="67"/>
        <v>4.229211087420043</v>
      </c>
      <c r="AK163" s="18">
        <v>1092</v>
      </c>
      <c r="AL163" s="20">
        <f t="shared" si="56"/>
        <v>27.204783258594919</v>
      </c>
      <c r="AM163" s="18">
        <v>846</v>
      </c>
      <c r="AN163" s="20">
        <f t="shared" si="57"/>
        <v>21.076233183856502</v>
      </c>
      <c r="AO163" s="18"/>
      <c r="AP163" s="1">
        <v>17768</v>
      </c>
      <c r="AQ163" s="20">
        <f t="shared" si="58"/>
        <v>4.4265072247135029</v>
      </c>
      <c r="AR163" s="20">
        <f t="shared" si="59"/>
        <v>1.4929837828753887</v>
      </c>
      <c r="AS163" s="18"/>
      <c r="AT163" s="18"/>
      <c r="AU163" s="18"/>
      <c r="AV163" s="18">
        <f t="shared" si="60"/>
        <v>0</v>
      </c>
      <c r="AW163" s="18" t="s">
        <v>39</v>
      </c>
      <c r="AX163" s="18"/>
      <c r="AY163" s="21">
        <v>6700</v>
      </c>
      <c r="AZ163" s="18">
        <v>12300</v>
      </c>
      <c r="BA163" s="20">
        <f t="shared" si="61"/>
        <v>3.0642750373692076</v>
      </c>
      <c r="BB163" s="18">
        <v>2.6</v>
      </c>
      <c r="BC163" s="20">
        <f t="shared" si="62"/>
        <v>1.2954658694569008</v>
      </c>
      <c r="BD163" s="18">
        <v>10</v>
      </c>
      <c r="BE163" s="7"/>
    </row>
    <row r="164" spans="1:58" x14ac:dyDescent="0.25">
      <c r="A164" s="6" t="s">
        <v>368</v>
      </c>
      <c r="B164" s="18">
        <v>1892</v>
      </c>
      <c r="C164" s="18" t="s">
        <v>102</v>
      </c>
      <c r="D164" s="18">
        <v>44117</v>
      </c>
      <c r="E164" s="18" t="s">
        <v>368</v>
      </c>
      <c r="F164" s="18">
        <v>44151</v>
      </c>
      <c r="G164" s="18">
        <v>244400644</v>
      </c>
      <c r="H164" s="18" t="s">
        <v>66</v>
      </c>
      <c r="I164" s="18">
        <v>107</v>
      </c>
      <c r="J164" s="18">
        <v>1</v>
      </c>
      <c r="K164" s="18">
        <v>1</v>
      </c>
      <c r="L164" s="18" t="s">
        <v>683</v>
      </c>
      <c r="M164" s="18">
        <v>6923</v>
      </c>
      <c r="N164" s="18">
        <v>11</v>
      </c>
      <c r="O164" s="18">
        <v>35</v>
      </c>
      <c r="P164" s="18">
        <v>1</v>
      </c>
      <c r="Q164" s="18" t="s">
        <v>40</v>
      </c>
      <c r="R164" s="18" t="s">
        <v>157</v>
      </c>
      <c r="S164" s="18">
        <v>287</v>
      </c>
      <c r="T164" s="19">
        <f t="shared" si="63"/>
        <v>4.1456016177957536E-2</v>
      </c>
      <c r="U164" s="18">
        <v>7868</v>
      </c>
      <c r="V164" s="18">
        <v>895</v>
      </c>
      <c r="W164" s="18">
        <v>183</v>
      </c>
      <c r="X164" s="18">
        <v>14</v>
      </c>
      <c r="Y164" s="18">
        <v>0</v>
      </c>
      <c r="Z164" s="18">
        <v>0</v>
      </c>
      <c r="AA164" s="18">
        <v>0</v>
      </c>
      <c r="AB164" s="18">
        <v>0</v>
      </c>
      <c r="AC164" s="18">
        <v>47</v>
      </c>
      <c r="AD164" s="18">
        <f t="shared" si="54"/>
        <v>8051</v>
      </c>
      <c r="AE164" s="20">
        <f t="shared" si="64"/>
        <v>1.1629351437238191</v>
      </c>
      <c r="AF164" s="20">
        <f t="shared" si="65"/>
        <v>28.05226480836237</v>
      </c>
      <c r="AG164" s="18">
        <f t="shared" si="70"/>
        <v>909</v>
      </c>
      <c r="AH164" s="20">
        <f t="shared" si="51"/>
        <v>13.130145890509894</v>
      </c>
      <c r="AI164" s="20">
        <f t="shared" si="66"/>
        <v>8.8569856985698578</v>
      </c>
      <c r="AJ164" s="20">
        <f t="shared" si="67"/>
        <v>4.4284928492849289</v>
      </c>
      <c r="AK164" s="18">
        <v>872</v>
      </c>
      <c r="AL164" s="20">
        <f t="shared" si="56"/>
        <v>12.595695507727864</v>
      </c>
      <c r="AM164" s="18">
        <v>739</v>
      </c>
      <c r="AN164" s="20">
        <f t="shared" si="57"/>
        <v>10.674563050700563</v>
      </c>
      <c r="AO164" s="18">
        <v>6996</v>
      </c>
      <c r="AP164" s="18">
        <v>35616</v>
      </c>
      <c r="AQ164" s="20">
        <f t="shared" si="58"/>
        <v>5.1445904954499495</v>
      </c>
      <c r="AR164" s="20">
        <f t="shared" si="59"/>
        <v>4.423798285927214</v>
      </c>
      <c r="AS164" s="18">
        <v>4044</v>
      </c>
      <c r="AT164" s="18"/>
      <c r="AU164" s="18">
        <v>0</v>
      </c>
      <c r="AV164" s="18">
        <f t="shared" si="60"/>
        <v>4044</v>
      </c>
      <c r="AW164" s="18" t="s">
        <v>39</v>
      </c>
      <c r="AX164" s="18"/>
      <c r="AY164" s="21"/>
      <c r="AZ164" s="18">
        <v>13778</v>
      </c>
      <c r="BA164" s="20">
        <f t="shared" si="61"/>
        <v>1.9901776686407626</v>
      </c>
      <c r="BB164" s="18">
        <v>1</v>
      </c>
      <c r="BC164" s="20">
        <f t="shared" si="62"/>
        <v>0.28889209880109779</v>
      </c>
      <c r="BD164" s="18">
        <v>20</v>
      </c>
      <c r="BE164" s="7"/>
    </row>
    <row r="165" spans="1:58" x14ac:dyDescent="0.25">
      <c r="A165" s="6" t="s">
        <v>684</v>
      </c>
      <c r="B165" s="18">
        <v>13314</v>
      </c>
      <c r="C165" s="18" t="s">
        <v>685</v>
      </c>
      <c r="D165" s="18">
        <v>44110</v>
      </c>
      <c r="E165" s="18" t="s">
        <v>684</v>
      </c>
      <c r="F165" s="18">
        <v>44153</v>
      </c>
      <c r="G165" s="18">
        <v>200072726</v>
      </c>
      <c r="H165" s="18" t="s">
        <v>100</v>
      </c>
      <c r="I165" s="18">
        <v>162</v>
      </c>
      <c r="J165" s="18">
        <v>1</v>
      </c>
      <c r="K165" s="18">
        <v>1</v>
      </c>
      <c r="L165" s="18" t="s">
        <v>686</v>
      </c>
      <c r="M165" s="18">
        <v>1815</v>
      </c>
      <c r="N165" s="18">
        <v>7</v>
      </c>
      <c r="O165" s="18">
        <v>6</v>
      </c>
      <c r="P165" s="18">
        <v>1</v>
      </c>
      <c r="Q165" s="18" t="s">
        <v>40</v>
      </c>
      <c r="R165" s="18" t="s">
        <v>345</v>
      </c>
      <c r="S165" s="18">
        <v>45</v>
      </c>
      <c r="T165" s="19">
        <f t="shared" si="63"/>
        <v>2.4793388429752067E-2</v>
      </c>
      <c r="U165" s="18">
        <v>1611</v>
      </c>
      <c r="V165" s="18">
        <v>114</v>
      </c>
      <c r="W165" s="18">
        <v>13</v>
      </c>
      <c r="X165" s="18">
        <v>0</v>
      </c>
      <c r="Y165" s="18">
        <v>259</v>
      </c>
      <c r="Z165" s="18">
        <v>4</v>
      </c>
      <c r="AA165" s="18"/>
      <c r="AB165" s="18"/>
      <c r="AC165" s="18">
        <v>9</v>
      </c>
      <c r="AD165" s="18">
        <f t="shared" si="54"/>
        <v>1883</v>
      </c>
      <c r="AE165" s="20">
        <f t="shared" si="64"/>
        <v>1.037465564738292</v>
      </c>
      <c r="AF165" s="20">
        <f t="shared" si="65"/>
        <v>41.844444444444441</v>
      </c>
      <c r="AG165" s="18">
        <f t="shared" si="70"/>
        <v>118</v>
      </c>
      <c r="AH165" s="20">
        <f t="shared" si="51"/>
        <v>6.5013774104683195</v>
      </c>
      <c r="AI165" s="20">
        <f t="shared" si="66"/>
        <v>15.957627118644067</v>
      </c>
      <c r="AJ165" s="20">
        <f t="shared" si="67"/>
        <v>7.9788135593220337</v>
      </c>
      <c r="AK165" s="18"/>
      <c r="AL165" s="20">
        <f t="shared" si="56"/>
        <v>0</v>
      </c>
      <c r="AM165" s="18">
        <v>60</v>
      </c>
      <c r="AN165" s="20">
        <f t="shared" si="57"/>
        <v>3.3057851239669422</v>
      </c>
      <c r="AO165" s="18">
        <v>573</v>
      </c>
      <c r="AP165" s="18">
        <v>2365</v>
      </c>
      <c r="AQ165" s="20">
        <f t="shared" si="58"/>
        <v>1.303030303030303</v>
      </c>
      <c r="AR165" s="20">
        <f t="shared" si="59"/>
        <v>1.2559745087626129</v>
      </c>
      <c r="AS165" s="18">
        <v>668</v>
      </c>
      <c r="AT165" s="18"/>
      <c r="AU165" s="18">
        <v>70</v>
      </c>
      <c r="AV165" s="18">
        <f t="shared" si="60"/>
        <v>738</v>
      </c>
      <c r="AW165" s="18" t="s">
        <v>39</v>
      </c>
      <c r="AX165" s="18"/>
      <c r="AY165" s="21">
        <v>541</v>
      </c>
      <c r="AZ165" s="18">
        <v>1336</v>
      </c>
      <c r="BA165" s="20">
        <f t="shared" si="61"/>
        <v>0.73608815426997243</v>
      </c>
      <c r="BB165" s="18">
        <v>0.06</v>
      </c>
      <c r="BC165" s="20">
        <f t="shared" si="62"/>
        <v>6.6115702479338845E-2</v>
      </c>
      <c r="BD165" s="18">
        <v>8</v>
      </c>
      <c r="BE165" s="7" t="s">
        <v>40</v>
      </c>
      <c r="BF165" s="2"/>
    </row>
    <row r="166" spans="1:58" x14ac:dyDescent="0.25">
      <c r="A166" s="6" t="s">
        <v>369</v>
      </c>
      <c r="B166" s="18">
        <v>13877</v>
      </c>
      <c r="C166" s="18" t="s">
        <v>370</v>
      </c>
      <c r="D166" s="18">
        <v>44310</v>
      </c>
      <c r="E166" s="18" t="s">
        <v>369</v>
      </c>
      <c r="F166" s="18">
        <v>44155</v>
      </c>
      <c r="G166" s="18">
        <v>244400438</v>
      </c>
      <c r="H166" s="18" t="s">
        <v>155</v>
      </c>
      <c r="I166" s="18">
        <v>101</v>
      </c>
      <c r="J166" s="18">
        <v>1</v>
      </c>
      <c r="K166" s="18">
        <v>1</v>
      </c>
      <c r="L166" s="18" t="s">
        <v>371</v>
      </c>
      <c r="M166" s="18">
        <v>3492</v>
      </c>
      <c r="N166" s="18">
        <v>12</v>
      </c>
      <c r="O166" s="18">
        <v>16</v>
      </c>
      <c r="P166" s="18">
        <v>0</v>
      </c>
      <c r="Q166" s="18" t="s">
        <v>39</v>
      </c>
      <c r="R166" s="18" t="s">
        <v>88</v>
      </c>
      <c r="S166" s="18">
        <v>216</v>
      </c>
      <c r="T166" s="19">
        <f t="shared" si="63"/>
        <v>6.1855670103092786E-2</v>
      </c>
      <c r="U166" s="18">
        <v>4851</v>
      </c>
      <c r="V166" s="18">
        <v>599</v>
      </c>
      <c r="W166" s="18">
        <v>18</v>
      </c>
      <c r="X166" s="18">
        <v>0</v>
      </c>
      <c r="Y166" s="18">
        <v>0</v>
      </c>
      <c r="Z166" s="18">
        <v>0</v>
      </c>
      <c r="AA166" s="18">
        <v>0</v>
      </c>
      <c r="AB166" s="18">
        <v>0</v>
      </c>
      <c r="AC166" s="18">
        <v>10</v>
      </c>
      <c r="AD166" s="18">
        <f t="shared" si="54"/>
        <v>4869</v>
      </c>
      <c r="AE166" s="20">
        <f t="shared" si="64"/>
        <v>1.3943298969072164</v>
      </c>
      <c r="AF166" s="20">
        <f t="shared" si="65"/>
        <v>22.541666666666668</v>
      </c>
      <c r="AG166" s="18">
        <f t="shared" si="70"/>
        <v>599</v>
      </c>
      <c r="AH166" s="20">
        <f t="shared" si="51"/>
        <v>17.153493699885452</v>
      </c>
      <c r="AI166" s="20">
        <f t="shared" si="66"/>
        <v>8.1285475792988322</v>
      </c>
      <c r="AJ166" s="20">
        <f t="shared" si="67"/>
        <v>4.0642737896494161</v>
      </c>
      <c r="AK166" s="18">
        <v>345</v>
      </c>
      <c r="AL166" s="20">
        <f t="shared" si="56"/>
        <v>9.8797250859106533</v>
      </c>
      <c r="AM166" s="18">
        <v>291</v>
      </c>
      <c r="AN166" s="20">
        <f t="shared" si="57"/>
        <v>8.3333333333333339</v>
      </c>
      <c r="AO166" s="18">
        <v>3295</v>
      </c>
      <c r="AP166" s="18">
        <v>10221</v>
      </c>
      <c r="AQ166" s="20">
        <f t="shared" si="58"/>
        <v>2.9269759450171819</v>
      </c>
      <c r="AR166" s="20">
        <f t="shared" si="59"/>
        <v>2.0991990141712877</v>
      </c>
      <c r="AS166" s="18">
        <v>1542</v>
      </c>
      <c r="AT166" s="18"/>
      <c r="AU166" s="18">
        <v>0</v>
      </c>
      <c r="AV166" s="18">
        <f t="shared" si="60"/>
        <v>1542</v>
      </c>
      <c r="AW166" s="18" t="s">
        <v>39</v>
      </c>
      <c r="AX166" s="18"/>
      <c r="AY166" s="21">
        <v>2000</v>
      </c>
      <c r="AZ166" s="18">
        <v>7050</v>
      </c>
      <c r="BA166" s="20">
        <f t="shared" si="61"/>
        <v>2.0189003436426116</v>
      </c>
      <c r="BB166" s="18">
        <v>0.8</v>
      </c>
      <c r="BC166" s="20">
        <f t="shared" si="62"/>
        <v>0.45819014891179838</v>
      </c>
      <c r="BD166" s="18">
        <v>35</v>
      </c>
      <c r="BE166" s="7"/>
    </row>
    <row r="167" spans="1:58" x14ac:dyDescent="0.25">
      <c r="A167" s="6" t="s">
        <v>372</v>
      </c>
      <c r="B167" s="18">
        <v>4729</v>
      </c>
      <c r="C167" s="18" t="s">
        <v>373</v>
      </c>
      <c r="D167" s="18">
        <v>44160</v>
      </c>
      <c r="E167" s="18" t="s">
        <v>372</v>
      </c>
      <c r="F167" s="18">
        <v>44152</v>
      </c>
      <c r="G167" s="18">
        <v>200000438</v>
      </c>
      <c r="H167" s="18" t="s">
        <v>131</v>
      </c>
      <c r="I167" s="18">
        <v>25</v>
      </c>
      <c r="J167" s="18">
        <v>1</v>
      </c>
      <c r="K167" s="18">
        <v>1</v>
      </c>
      <c r="L167" s="18" t="s">
        <v>172</v>
      </c>
      <c r="M167" s="18">
        <v>2986</v>
      </c>
      <c r="N167" s="18">
        <v>9</v>
      </c>
      <c r="O167" s="18">
        <v>15</v>
      </c>
      <c r="P167" s="18">
        <v>1</v>
      </c>
      <c r="Q167" s="18" t="s">
        <v>39</v>
      </c>
      <c r="R167" s="18" t="s">
        <v>548</v>
      </c>
      <c r="S167" s="18">
        <v>187</v>
      </c>
      <c r="T167" s="19">
        <f t="shared" si="63"/>
        <v>6.262558606831882E-2</v>
      </c>
      <c r="U167" s="18">
        <v>5807</v>
      </c>
      <c r="V167" s="18">
        <v>449</v>
      </c>
      <c r="W167" s="18">
        <v>84</v>
      </c>
      <c r="X167" s="18">
        <v>0</v>
      </c>
      <c r="Y167" s="18">
        <v>103</v>
      </c>
      <c r="Z167" s="18">
        <v>0</v>
      </c>
      <c r="AA167" s="18">
        <v>0</v>
      </c>
      <c r="AB167" s="18">
        <v>0</v>
      </c>
      <c r="AC167" s="18">
        <v>13</v>
      </c>
      <c r="AD167" s="18">
        <f t="shared" si="54"/>
        <v>5994</v>
      </c>
      <c r="AE167" s="20">
        <f t="shared" si="64"/>
        <v>2.0073677160080377</v>
      </c>
      <c r="AF167" s="20">
        <f t="shared" si="65"/>
        <v>32.053475935828878</v>
      </c>
      <c r="AG167" s="18">
        <f t="shared" si="70"/>
        <v>449</v>
      </c>
      <c r="AH167" s="20">
        <f t="shared" si="51"/>
        <v>15.036838580040188</v>
      </c>
      <c r="AI167" s="20">
        <f t="shared" si="66"/>
        <v>13.349665924276168</v>
      </c>
      <c r="AJ167" s="20">
        <f t="shared" si="67"/>
        <v>6.6748329621380842</v>
      </c>
      <c r="AK167" s="18"/>
      <c r="AL167" s="20">
        <f t="shared" si="56"/>
        <v>0</v>
      </c>
      <c r="AM167" s="18">
        <v>338</v>
      </c>
      <c r="AN167" s="20">
        <f t="shared" si="57"/>
        <v>11.319490957803081</v>
      </c>
      <c r="AO167" s="18">
        <v>1555</v>
      </c>
      <c r="AP167" s="1">
        <v>7655</v>
      </c>
      <c r="AQ167" s="20">
        <f t="shared" si="58"/>
        <v>2.5636302746148694</v>
      </c>
      <c r="AR167" s="20">
        <f t="shared" si="59"/>
        <v>1.2771104437771104</v>
      </c>
      <c r="AS167" s="18">
        <v>322</v>
      </c>
      <c r="AT167" s="18">
        <v>8</v>
      </c>
      <c r="AU167" s="18">
        <v>5</v>
      </c>
      <c r="AV167" s="18">
        <f t="shared" si="60"/>
        <v>335</v>
      </c>
      <c r="AW167" s="18" t="s">
        <v>39</v>
      </c>
      <c r="AX167" s="18"/>
      <c r="AY167" s="21">
        <v>848</v>
      </c>
      <c r="AZ167" s="18">
        <v>7817</v>
      </c>
      <c r="BA167" s="20">
        <f t="shared" si="61"/>
        <v>2.6178834561286002</v>
      </c>
      <c r="BB167" s="18">
        <v>0.8</v>
      </c>
      <c r="BC167" s="20">
        <f t="shared" si="62"/>
        <v>0.53583389149363703</v>
      </c>
      <c r="BD167" s="18">
        <v>11</v>
      </c>
      <c r="BE167" s="7" t="s">
        <v>39</v>
      </c>
      <c r="BF167" s="2"/>
    </row>
    <row r="168" spans="1:58" hidden="1" x14ac:dyDescent="0.25">
      <c r="A168" s="6" t="s">
        <v>687</v>
      </c>
      <c r="B168" s="18">
        <v>1903</v>
      </c>
      <c r="C168" s="18" t="s">
        <v>688</v>
      </c>
      <c r="D168" s="18">
        <v>44980</v>
      </c>
      <c r="E168" s="18" t="s">
        <v>687</v>
      </c>
      <c r="F168" s="18">
        <v>44172</v>
      </c>
      <c r="G168" s="18">
        <v>244400404</v>
      </c>
      <c r="H168" s="18" t="s">
        <v>56</v>
      </c>
      <c r="I168" s="18">
        <v>208</v>
      </c>
      <c r="J168" s="18">
        <v>1</v>
      </c>
      <c r="K168" s="18">
        <v>0</v>
      </c>
      <c r="L168" s="18" t="s">
        <v>689</v>
      </c>
      <c r="M168" s="18">
        <v>15588</v>
      </c>
      <c r="N168" s="18">
        <v>26</v>
      </c>
      <c r="O168" s="18">
        <v>50</v>
      </c>
      <c r="P168" s="18">
        <v>5</v>
      </c>
      <c r="Q168" s="18" t="s">
        <v>40</v>
      </c>
      <c r="R168" s="18" t="s">
        <v>137</v>
      </c>
      <c r="S168" s="18">
        <v>1500</v>
      </c>
      <c r="T168" s="19">
        <f t="shared" si="63"/>
        <v>9.6227867590454194E-2</v>
      </c>
      <c r="U168" s="18">
        <v>39455</v>
      </c>
      <c r="V168" s="18">
        <v>1933</v>
      </c>
      <c r="W168" s="18">
        <v>10930</v>
      </c>
      <c r="X168" s="18">
        <v>526</v>
      </c>
      <c r="Y168" s="18">
        <v>4439</v>
      </c>
      <c r="Z168" s="18">
        <v>271</v>
      </c>
      <c r="AA168" s="18"/>
      <c r="AB168" s="18"/>
      <c r="AC168" s="18">
        <v>98</v>
      </c>
      <c r="AD168" s="18">
        <f t="shared" si="54"/>
        <v>54824</v>
      </c>
      <c r="AE168" s="20">
        <f t="shared" si="64"/>
        <v>3.5170644085193739</v>
      </c>
      <c r="AF168" s="20">
        <f t="shared" si="65"/>
        <v>36.549333333333337</v>
      </c>
      <c r="AG168" s="18">
        <f t="shared" si="70"/>
        <v>2730</v>
      </c>
      <c r="AH168" s="20">
        <f t="shared" si="51"/>
        <v>17.513471901462662</v>
      </c>
      <c r="AI168" s="20">
        <f t="shared" si="66"/>
        <v>20.082051282051282</v>
      </c>
      <c r="AJ168" s="20">
        <f t="shared" si="67"/>
        <v>10.041025641025641</v>
      </c>
      <c r="AK168" s="18">
        <v>2729</v>
      </c>
      <c r="AL168" s="20">
        <f t="shared" si="56"/>
        <v>17.507056710289966</v>
      </c>
      <c r="AM168" s="1">
        <v>1669</v>
      </c>
      <c r="AN168" s="20">
        <f t="shared" si="57"/>
        <v>10.706954067231203</v>
      </c>
      <c r="AO168" s="18"/>
      <c r="AP168" s="18">
        <v>175297</v>
      </c>
      <c r="AQ168" s="20">
        <f t="shared" si="58"/>
        <v>11.245637670002566</v>
      </c>
      <c r="AR168" s="20">
        <f t="shared" si="59"/>
        <v>3.197450021888224</v>
      </c>
      <c r="AS168" s="18">
        <v>0</v>
      </c>
      <c r="AT168" s="18"/>
      <c r="AU168" s="18">
        <v>0</v>
      </c>
      <c r="AV168" s="18">
        <f t="shared" si="60"/>
        <v>0</v>
      </c>
      <c r="AW168" s="18" t="s">
        <v>40</v>
      </c>
      <c r="AX168" s="18" t="s">
        <v>244</v>
      </c>
      <c r="AY168" s="18">
        <v>0</v>
      </c>
      <c r="AZ168" s="18">
        <v>47451</v>
      </c>
      <c r="BA168" s="20">
        <f t="shared" si="61"/>
        <v>3.0440723633564279</v>
      </c>
      <c r="BB168" s="18">
        <v>10.5</v>
      </c>
      <c r="BC168" s="20">
        <f t="shared" si="62"/>
        <v>1.3471901462663587</v>
      </c>
      <c r="BD168" s="18">
        <v>0</v>
      </c>
      <c r="BE168" s="7"/>
    </row>
    <row r="169" spans="1:58" x14ac:dyDescent="0.25">
      <c r="A169" s="6" t="s">
        <v>374</v>
      </c>
      <c r="B169" s="18">
        <v>13886</v>
      </c>
      <c r="C169" s="18" t="s">
        <v>102</v>
      </c>
      <c r="D169" s="18">
        <v>44680</v>
      </c>
      <c r="E169" s="18" t="s">
        <v>374</v>
      </c>
      <c r="F169" s="18">
        <v>44186</v>
      </c>
      <c r="G169" s="18">
        <v>200067346</v>
      </c>
      <c r="H169" s="18" t="s">
        <v>105</v>
      </c>
      <c r="I169" s="18">
        <v>3</v>
      </c>
      <c r="J169" s="18">
        <v>1</v>
      </c>
      <c r="K169" s="18">
        <v>1</v>
      </c>
      <c r="L169" s="18" t="s">
        <v>690</v>
      </c>
      <c r="M169" s="18">
        <v>7112</v>
      </c>
      <c r="N169" s="18">
        <v>22.5</v>
      </c>
      <c r="O169" s="18">
        <v>60</v>
      </c>
      <c r="P169" s="18">
        <v>2</v>
      </c>
      <c r="Q169" s="18" t="s">
        <v>40</v>
      </c>
      <c r="R169" s="18" t="s">
        <v>691</v>
      </c>
      <c r="S169" s="18">
        <v>525</v>
      </c>
      <c r="T169" s="19">
        <f t="shared" si="63"/>
        <v>7.3818897637795269E-2</v>
      </c>
      <c r="U169" s="18">
        <v>18997</v>
      </c>
      <c r="V169" s="18">
        <v>2278</v>
      </c>
      <c r="W169" s="18">
        <v>259</v>
      </c>
      <c r="X169" s="18">
        <v>25</v>
      </c>
      <c r="Y169" s="18">
        <v>0</v>
      </c>
      <c r="Z169" s="18">
        <v>0</v>
      </c>
      <c r="AA169" s="18">
        <v>0</v>
      </c>
      <c r="AB169" s="18">
        <v>0</v>
      </c>
      <c r="AC169" s="18">
        <v>56</v>
      </c>
      <c r="AD169" s="18">
        <f t="shared" si="54"/>
        <v>19256</v>
      </c>
      <c r="AE169" s="20">
        <f t="shared" si="64"/>
        <v>2.7075365579302586</v>
      </c>
      <c r="AF169" s="20">
        <f t="shared" si="65"/>
        <v>36.678095238095239</v>
      </c>
      <c r="AG169" s="18">
        <f t="shared" si="70"/>
        <v>2303</v>
      </c>
      <c r="AH169" s="20">
        <f t="shared" si="51"/>
        <v>32.381889763779526</v>
      </c>
      <c r="AI169" s="20">
        <f t="shared" si="66"/>
        <v>8.3612679114198869</v>
      </c>
      <c r="AJ169" s="20">
        <f t="shared" si="67"/>
        <v>4.1806339557099435</v>
      </c>
      <c r="AK169" s="18">
        <v>3006</v>
      </c>
      <c r="AL169" s="20">
        <f t="shared" si="56"/>
        <v>42.266591676040498</v>
      </c>
      <c r="AM169" s="18">
        <v>2438</v>
      </c>
      <c r="AN169" s="20">
        <f t="shared" si="57"/>
        <v>34.280089988751406</v>
      </c>
      <c r="AO169" s="18">
        <v>12197</v>
      </c>
      <c r="AP169" s="1">
        <v>68243</v>
      </c>
      <c r="AQ169" s="20">
        <f t="shared" si="58"/>
        <v>9.5954724409448815</v>
      </c>
      <c r="AR169" s="20">
        <f t="shared" si="59"/>
        <v>3.5439862899875365</v>
      </c>
      <c r="AS169" s="18"/>
      <c r="AT169" s="18"/>
      <c r="AU169" s="18"/>
      <c r="AV169" s="18">
        <f t="shared" si="60"/>
        <v>0</v>
      </c>
      <c r="AW169" s="18" t="s">
        <v>40</v>
      </c>
      <c r="AX169" s="18" t="s">
        <v>244</v>
      </c>
      <c r="AY169" s="21">
        <v>2500</v>
      </c>
      <c r="AZ169" s="18">
        <v>22500</v>
      </c>
      <c r="BA169" s="20">
        <f t="shared" si="61"/>
        <v>3.1636670416197976</v>
      </c>
      <c r="BB169" s="18">
        <v>2.6</v>
      </c>
      <c r="BC169" s="20">
        <f t="shared" si="62"/>
        <v>0.73115860517435316</v>
      </c>
      <c r="BD169" s="18">
        <v>33</v>
      </c>
      <c r="BE169" s="7"/>
    </row>
    <row r="170" spans="1:58" x14ac:dyDescent="0.25">
      <c r="A170" s="6" t="s">
        <v>375</v>
      </c>
      <c r="B170" s="18">
        <v>4728</v>
      </c>
      <c r="C170" s="18" t="s">
        <v>376</v>
      </c>
      <c r="D170" s="18">
        <v>44160</v>
      </c>
      <c r="E170" s="18" t="s">
        <v>375</v>
      </c>
      <c r="F170" s="18">
        <v>44189</v>
      </c>
      <c r="G170" s="18">
        <v>200000438</v>
      </c>
      <c r="H170" s="18" t="s">
        <v>131</v>
      </c>
      <c r="I170" s="18">
        <v>63</v>
      </c>
      <c r="J170" s="18">
        <v>1</v>
      </c>
      <c r="K170" s="18">
        <v>1</v>
      </c>
      <c r="L170" s="18" t="s">
        <v>692</v>
      </c>
      <c r="M170" s="18">
        <v>2431</v>
      </c>
      <c r="N170" s="18">
        <v>7.5</v>
      </c>
      <c r="O170" s="18">
        <v>30</v>
      </c>
      <c r="P170" s="18">
        <v>2</v>
      </c>
      <c r="Q170" s="18" t="s">
        <v>39</v>
      </c>
      <c r="R170" s="18" t="s">
        <v>548</v>
      </c>
      <c r="S170" s="18">
        <v>157</v>
      </c>
      <c r="T170" s="19">
        <f t="shared" si="63"/>
        <v>6.4582476347182227E-2</v>
      </c>
      <c r="U170" s="18">
        <v>5230</v>
      </c>
      <c r="V170" s="18">
        <v>235</v>
      </c>
      <c r="W170" s="18">
        <v>135</v>
      </c>
      <c r="X170" s="18">
        <v>4</v>
      </c>
      <c r="Y170" s="18">
        <v>111</v>
      </c>
      <c r="Z170" s="18">
        <v>0</v>
      </c>
      <c r="AA170" s="18">
        <v>0</v>
      </c>
      <c r="AB170" s="18">
        <v>0</v>
      </c>
      <c r="AC170" s="18">
        <v>11</v>
      </c>
      <c r="AD170" s="18">
        <f t="shared" si="54"/>
        <v>5476</v>
      </c>
      <c r="AE170" s="20">
        <f t="shared" si="64"/>
        <v>2.2525709584533113</v>
      </c>
      <c r="AF170" s="20">
        <f t="shared" si="65"/>
        <v>34.878980891719742</v>
      </c>
      <c r="AG170" s="18">
        <f t="shared" si="70"/>
        <v>239</v>
      </c>
      <c r="AH170" s="20">
        <f t="shared" si="51"/>
        <v>9.8313451254627733</v>
      </c>
      <c r="AI170" s="20">
        <f t="shared" ref="AI170:AI201" si="71">AD170/AG170</f>
        <v>22.91213389121339</v>
      </c>
      <c r="AJ170" s="20">
        <f t="shared" ref="AJ170:AJ201" si="72">AI170/2</f>
        <v>11.456066945606695</v>
      </c>
      <c r="AK170" s="18"/>
      <c r="AL170" s="20">
        <f t="shared" si="56"/>
        <v>0</v>
      </c>
      <c r="AM170" s="18">
        <v>49</v>
      </c>
      <c r="AN170" s="20">
        <f t="shared" si="57"/>
        <v>2.0156314273961331</v>
      </c>
      <c r="AO170" s="18">
        <v>1699</v>
      </c>
      <c r="AP170" s="18">
        <v>7293</v>
      </c>
      <c r="AQ170" s="20">
        <f t="shared" si="58"/>
        <v>3</v>
      </c>
      <c r="AR170" s="20">
        <f t="shared" si="59"/>
        <v>1.3318115412710008</v>
      </c>
      <c r="AS170" s="18">
        <v>947</v>
      </c>
      <c r="AT170" s="18">
        <v>6</v>
      </c>
      <c r="AU170" s="18">
        <v>3</v>
      </c>
      <c r="AV170" s="18">
        <f t="shared" si="60"/>
        <v>956</v>
      </c>
      <c r="AW170" s="18" t="s">
        <v>39</v>
      </c>
      <c r="AX170" s="18"/>
      <c r="AY170" s="21">
        <v>808</v>
      </c>
      <c r="AZ170" s="18">
        <v>4161</v>
      </c>
      <c r="BA170" s="20">
        <f t="shared" si="61"/>
        <v>1.711641299876594</v>
      </c>
      <c r="BB170" s="18">
        <v>0.8</v>
      </c>
      <c r="BC170" s="20">
        <f t="shared" si="62"/>
        <v>0.65816536404771697</v>
      </c>
      <c r="BD170" s="18">
        <v>9</v>
      </c>
      <c r="BE170" s="7" t="s">
        <v>39</v>
      </c>
      <c r="BF170" s="2"/>
    </row>
    <row r="171" spans="1:58" x14ac:dyDescent="0.25">
      <c r="A171" s="6" t="s">
        <v>377</v>
      </c>
      <c r="B171" s="18">
        <v>13879</v>
      </c>
      <c r="C171" s="18" t="s">
        <v>81</v>
      </c>
      <c r="D171" s="18">
        <v>44270</v>
      </c>
      <c r="E171" s="18" t="s">
        <v>377</v>
      </c>
      <c r="F171" s="18">
        <v>44157</v>
      </c>
      <c r="G171" s="18">
        <v>200071546</v>
      </c>
      <c r="H171" s="18" t="s">
        <v>119</v>
      </c>
      <c r="I171" s="18">
        <v>88</v>
      </c>
      <c r="J171" s="18">
        <v>1</v>
      </c>
      <c r="K171" s="18">
        <v>1</v>
      </c>
      <c r="L171" s="18" t="s">
        <v>693</v>
      </c>
      <c r="M171" s="18">
        <v>1749</v>
      </c>
      <c r="N171" s="18">
        <v>5</v>
      </c>
      <c r="O171" s="18">
        <v>15</v>
      </c>
      <c r="P171" s="18">
        <v>0</v>
      </c>
      <c r="Q171" s="18" t="s">
        <v>39</v>
      </c>
      <c r="R171" s="18" t="s">
        <v>152</v>
      </c>
      <c r="S171" s="18">
        <v>65</v>
      </c>
      <c r="T171" s="19">
        <f t="shared" si="63"/>
        <v>3.7164093767867355E-2</v>
      </c>
      <c r="U171" s="18">
        <v>2280</v>
      </c>
      <c r="V171" s="18">
        <v>154</v>
      </c>
      <c r="W171" s="18">
        <v>1</v>
      </c>
      <c r="X171" s="18">
        <v>0</v>
      </c>
      <c r="Y171" s="18">
        <v>0</v>
      </c>
      <c r="Z171" s="18">
        <v>0</v>
      </c>
      <c r="AA171" s="18">
        <v>0</v>
      </c>
      <c r="AB171" s="18">
        <v>0</v>
      </c>
      <c r="AC171" s="18">
        <v>2</v>
      </c>
      <c r="AD171" s="18">
        <f t="shared" si="54"/>
        <v>2281</v>
      </c>
      <c r="AE171" s="20">
        <f t="shared" si="64"/>
        <v>1.3041738136077758</v>
      </c>
      <c r="AF171" s="20">
        <f t="shared" si="65"/>
        <v>35.092307692307692</v>
      </c>
      <c r="AG171" s="18">
        <f t="shared" si="70"/>
        <v>154</v>
      </c>
      <c r="AH171" s="20">
        <f t="shared" si="51"/>
        <v>8.8050314465408803</v>
      </c>
      <c r="AI171" s="20">
        <f t="shared" si="71"/>
        <v>14.811688311688311</v>
      </c>
      <c r="AJ171" s="20">
        <f t="shared" si="72"/>
        <v>7.4058441558441555</v>
      </c>
      <c r="AK171" s="18"/>
      <c r="AL171" s="20">
        <f t="shared" si="56"/>
        <v>0</v>
      </c>
      <c r="AM171" s="18">
        <v>163</v>
      </c>
      <c r="AN171" s="20">
        <f t="shared" si="57"/>
        <v>9.3196112064036587</v>
      </c>
      <c r="AO171" s="18">
        <v>1120</v>
      </c>
      <c r="AP171" s="1">
        <v>4116</v>
      </c>
      <c r="AQ171" s="20">
        <f t="shared" si="58"/>
        <v>2.3533447684391082</v>
      </c>
      <c r="AR171" s="20">
        <f t="shared" si="59"/>
        <v>1.8044717229285401</v>
      </c>
      <c r="AS171" s="18">
        <v>1391</v>
      </c>
      <c r="AT171" s="18">
        <v>0</v>
      </c>
      <c r="AU171" s="18">
        <v>0</v>
      </c>
      <c r="AV171" s="18">
        <f t="shared" si="60"/>
        <v>1391</v>
      </c>
      <c r="AW171" s="18" t="s">
        <v>40</v>
      </c>
      <c r="AX171" s="18"/>
      <c r="AY171" s="21"/>
      <c r="AZ171" s="18">
        <v>1377</v>
      </c>
      <c r="BA171" s="20">
        <f t="shared" si="61"/>
        <v>0.78730703259005141</v>
      </c>
      <c r="BB171" s="18">
        <v>0</v>
      </c>
      <c r="BC171" s="20">
        <f t="shared" si="62"/>
        <v>0</v>
      </c>
      <c r="BD171" s="18">
        <v>16</v>
      </c>
      <c r="BE171" s="7" t="s">
        <v>39</v>
      </c>
    </row>
    <row r="172" spans="1:58" x14ac:dyDescent="0.25">
      <c r="A172" s="6" t="s">
        <v>378</v>
      </c>
      <c r="B172" s="18">
        <v>1893</v>
      </c>
      <c r="C172" s="18" t="s">
        <v>379</v>
      </c>
      <c r="D172" s="18">
        <v>44360</v>
      </c>
      <c r="E172" s="18" t="s">
        <v>378</v>
      </c>
      <c r="F172" s="18">
        <v>44158</v>
      </c>
      <c r="G172" s="18">
        <v>200072734</v>
      </c>
      <c r="H172" s="18" t="s">
        <v>76</v>
      </c>
      <c r="I172" s="18">
        <v>80</v>
      </c>
      <c r="J172" s="18">
        <v>1</v>
      </c>
      <c r="K172" s="18">
        <v>1</v>
      </c>
      <c r="L172" s="18" t="s">
        <v>694</v>
      </c>
      <c r="M172" s="18">
        <v>7708</v>
      </c>
      <c r="N172" s="18">
        <v>18.5</v>
      </c>
      <c r="O172" s="18">
        <v>25</v>
      </c>
      <c r="P172" s="18">
        <v>2</v>
      </c>
      <c r="Q172" s="18" t="s">
        <v>40</v>
      </c>
      <c r="R172" s="18" t="s">
        <v>529</v>
      </c>
      <c r="S172" s="18">
        <v>341</v>
      </c>
      <c r="T172" s="19">
        <f t="shared" si="63"/>
        <v>4.4239750908147378E-2</v>
      </c>
      <c r="U172" s="18">
        <v>16758</v>
      </c>
      <c r="V172" s="18">
        <v>2131</v>
      </c>
      <c r="W172" s="18">
        <v>0</v>
      </c>
      <c r="X172" s="18">
        <v>0</v>
      </c>
      <c r="Y172" s="18">
        <v>0</v>
      </c>
      <c r="Z172" s="18">
        <v>0</v>
      </c>
      <c r="AA172" s="18">
        <v>0</v>
      </c>
      <c r="AB172" s="18">
        <v>0</v>
      </c>
      <c r="AC172" s="18">
        <v>46</v>
      </c>
      <c r="AD172" s="18">
        <f t="shared" si="54"/>
        <v>16758</v>
      </c>
      <c r="AE172" s="20">
        <f t="shared" si="64"/>
        <v>2.1741048261546445</v>
      </c>
      <c r="AF172" s="20">
        <f t="shared" si="65"/>
        <v>49.143695014662754</v>
      </c>
      <c r="AG172" s="18">
        <f t="shared" si="70"/>
        <v>2131</v>
      </c>
      <c r="AH172" s="20">
        <f t="shared" si="51"/>
        <v>27.646600934094447</v>
      </c>
      <c r="AI172" s="20">
        <f t="shared" si="71"/>
        <v>7.8639136555607694</v>
      </c>
      <c r="AJ172" s="20">
        <f t="shared" si="72"/>
        <v>3.9319568277803847</v>
      </c>
      <c r="AK172" s="18"/>
      <c r="AL172" s="20">
        <f t="shared" si="56"/>
        <v>0</v>
      </c>
      <c r="AM172" s="18">
        <v>1774</v>
      </c>
      <c r="AN172" s="20">
        <f t="shared" si="57"/>
        <v>23.015049299429165</v>
      </c>
      <c r="AO172" s="18"/>
      <c r="AP172" s="18">
        <v>71401</v>
      </c>
      <c r="AQ172" s="20">
        <f t="shared" si="58"/>
        <v>9.2632330046704716</v>
      </c>
      <c r="AR172" s="20">
        <f t="shared" si="59"/>
        <v>4.2607113020646858</v>
      </c>
      <c r="AS172" s="18">
        <v>387</v>
      </c>
      <c r="AT172" s="18">
        <v>1</v>
      </c>
      <c r="AU172" s="18">
        <v>13</v>
      </c>
      <c r="AV172" s="18">
        <f t="shared" si="60"/>
        <v>401</v>
      </c>
      <c r="AW172" s="18" t="s">
        <v>39</v>
      </c>
      <c r="AX172" s="18"/>
      <c r="AY172" s="27">
        <v>4505</v>
      </c>
      <c r="AZ172" s="18">
        <v>22544</v>
      </c>
      <c r="BA172" s="20">
        <f t="shared" si="61"/>
        <v>2.9247535028541773</v>
      </c>
      <c r="BB172" s="1">
        <v>3.2</v>
      </c>
      <c r="BC172" s="20">
        <f t="shared" si="62"/>
        <v>0.83030617540217955</v>
      </c>
      <c r="BD172" s="18">
        <v>9</v>
      </c>
      <c r="BE172" s="7" t="s">
        <v>40</v>
      </c>
    </row>
    <row r="173" spans="1:58" x14ac:dyDescent="0.25">
      <c r="A173" s="6" t="s">
        <v>380</v>
      </c>
      <c r="B173" s="18">
        <v>4732</v>
      </c>
      <c r="C173" s="18" t="s">
        <v>381</v>
      </c>
      <c r="D173" s="18">
        <v>44530</v>
      </c>
      <c r="E173" s="18" t="s">
        <v>380</v>
      </c>
      <c r="F173" s="18">
        <v>44161</v>
      </c>
      <c r="G173" s="18">
        <v>200000438</v>
      </c>
      <c r="H173" s="18" t="s">
        <v>131</v>
      </c>
      <c r="I173" s="18">
        <v>99</v>
      </c>
      <c r="J173" s="18">
        <v>1</v>
      </c>
      <c r="K173" s="18">
        <v>1</v>
      </c>
      <c r="L173" s="18" t="s">
        <v>695</v>
      </c>
      <c r="M173" s="18">
        <v>3838</v>
      </c>
      <c r="N173" s="18">
        <v>14.5</v>
      </c>
      <c r="O173" s="18">
        <v>50</v>
      </c>
      <c r="P173" s="18">
        <v>5</v>
      </c>
      <c r="Q173" s="18" t="s">
        <v>39</v>
      </c>
      <c r="R173" s="18" t="s">
        <v>548</v>
      </c>
      <c r="S173" s="18">
        <v>307</v>
      </c>
      <c r="T173" s="19">
        <f t="shared" si="63"/>
        <v>7.998957790515894E-2</v>
      </c>
      <c r="U173" s="18">
        <v>8189</v>
      </c>
      <c r="V173" s="18">
        <v>595</v>
      </c>
      <c r="W173" s="18">
        <v>138</v>
      </c>
      <c r="X173" s="18">
        <v>11</v>
      </c>
      <c r="Y173" s="18">
        <v>189</v>
      </c>
      <c r="Z173" s="18">
        <v>0</v>
      </c>
      <c r="AA173" s="18">
        <v>0</v>
      </c>
      <c r="AB173" s="18">
        <v>0</v>
      </c>
      <c r="AC173" s="18">
        <v>19</v>
      </c>
      <c r="AD173" s="18">
        <f t="shared" si="54"/>
        <v>8516</v>
      </c>
      <c r="AE173" s="20">
        <f t="shared" si="64"/>
        <v>2.2188639916623241</v>
      </c>
      <c r="AF173" s="20">
        <f t="shared" si="65"/>
        <v>27.739413680781759</v>
      </c>
      <c r="AG173" s="18">
        <f t="shared" si="70"/>
        <v>606</v>
      </c>
      <c r="AH173" s="20">
        <f t="shared" si="51"/>
        <v>15.789473684210526</v>
      </c>
      <c r="AI173" s="20">
        <f t="shared" si="71"/>
        <v>14.052805280528053</v>
      </c>
      <c r="AJ173" s="20">
        <f t="shared" si="72"/>
        <v>7.0264026402640267</v>
      </c>
      <c r="AK173" s="18"/>
      <c r="AL173" s="20">
        <f t="shared" si="56"/>
        <v>0</v>
      </c>
      <c r="AM173" s="18">
        <v>480</v>
      </c>
      <c r="AN173" s="20">
        <f t="shared" si="57"/>
        <v>12.506513809275665</v>
      </c>
      <c r="AO173" s="18"/>
      <c r="AP173" s="18">
        <v>17403</v>
      </c>
      <c r="AQ173" s="20">
        <f t="shared" si="58"/>
        <v>4.5343929129755081</v>
      </c>
      <c r="AR173" s="20">
        <f t="shared" si="59"/>
        <v>2.04356505401597</v>
      </c>
      <c r="AS173" s="18">
        <v>1588</v>
      </c>
      <c r="AT173" s="18">
        <v>8</v>
      </c>
      <c r="AU173" s="18">
        <v>21</v>
      </c>
      <c r="AV173" s="18">
        <f t="shared" si="60"/>
        <v>1617</v>
      </c>
      <c r="AW173" s="18" t="s">
        <v>39</v>
      </c>
      <c r="AX173" s="18"/>
      <c r="AY173" s="21">
        <v>1927</v>
      </c>
      <c r="AZ173" s="18">
        <v>10551</v>
      </c>
      <c r="BA173" s="20">
        <f t="shared" si="61"/>
        <v>2.749088066701407</v>
      </c>
      <c r="BB173" s="18">
        <v>1.5</v>
      </c>
      <c r="BC173" s="20">
        <f t="shared" si="62"/>
        <v>0.78165711307972907</v>
      </c>
      <c r="BD173" s="18">
        <v>19</v>
      </c>
      <c r="BE173" s="7" t="s">
        <v>39</v>
      </c>
      <c r="BF173" s="2"/>
    </row>
    <row r="174" spans="1:58" hidden="1" x14ac:dyDescent="0.25">
      <c r="A174" s="6" t="s">
        <v>696</v>
      </c>
      <c r="B174" s="18">
        <v>10175</v>
      </c>
      <c r="C174" s="18" t="s">
        <v>697</v>
      </c>
      <c r="D174" s="18">
        <v>44817</v>
      </c>
      <c r="E174" s="18" t="s">
        <v>698</v>
      </c>
      <c r="F174" s="18">
        <v>44162</v>
      </c>
      <c r="G174" s="18">
        <v>244400404</v>
      </c>
      <c r="H174" s="18" t="s">
        <v>56</v>
      </c>
      <c r="I174" s="18">
        <v>139</v>
      </c>
      <c r="J174" s="18">
        <v>1</v>
      </c>
      <c r="K174" s="18">
        <v>0</v>
      </c>
      <c r="L174" s="18" t="s">
        <v>699</v>
      </c>
      <c r="M174" s="1">
        <v>0</v>
      </c>
      <c r="N174" s="18">
        <v>16</v>
      </c>
      <c r="O174" s="18"/>
      <c r="P174" s="18">
        <v>3</v>
      </c>
      <c r="Q174" s="18" t="s">
        <v>40</v>
      </c>
      <c r="R174" s="18" t="s">
        <v>137</v>
      </c>
      <c r="S174" s="18">
        <v>331</v>
      </c>
      <c r="T174" s="19"/>
      <c r="U174" s="18"/>
      <c r="V174" s="18"/>
      <c r="W174" s="18"/>
      <c r="X174" s="18"/>
      <c r="Y174" s="18"/>
      <c r="Z174" s="18"/>
      <c r="AA174" s="18"/>
      <c r="AB174" s="18"/>
      <c r="AC174" s="18">
        <v>35</v>
      </c>
      <c r="AD174" s="18">
        <f t="shared" si="54"/>
        <v>0</v>
      </c>
      <c r="AE174" s="20"/>
      <c r="AF174" s="20">
        <f t="shared" si="65"/>
        <v>0</v>
      </c>
      <c r="AG174" s="18">
        <f t="shared" si="70"/>
        <v>0</v>
      </c>
      <c r="AH174" s="20"/>
      <c r="AI174" s="20" t="e">
        <f t="shared" si="71"/>
        <v>#DIV/0!</v>
      </c>
      <c r="AJ174" s="20" t="e">
        <f t="shared" si="72"/>
        <v>#DIV/0!</v>
      </c>
      <c r="AK174" s="18"/>
      <c r="AL174" s="20" t="e">
        <f t="shared" si="56"/>
        <v>#DIV/0!</v>
      </c>
      <c r="AM174" s="18">
        <v>1189</v>
      </c>
      <c r="AN174" s="20" t="e">
        <f t="shared" si="57"/>
        <v>#DIV/0!</v>
      </c>
      <c r="AO174" s="18">
        <v>30344</v>
      </c>
      <c r="AP174" s="18">
        <v>43783</v>
      </c>
      <c r="AQ174" s="20" t="e">
        <f t="shared" si="58"/>
        <v>#DIV/0!</v>
      </c>
      <c r="AR174" s="20" t="e">
        <f t="shared" si="59"/>
        <v>#DIV/0!</v>
      </c>
      <c r="AS174" s="18">
        <v>0</v>
      </c>
      <c r="AT174" s="18"/>
      <c r="AU174" s="18">
        <v>0</v>
      </c>
      <c r="AV174" s="18">
        <f t="shared" si="60"/>
        <v>0</v>
      </c>
      <c r="AW174" s="18" t="s">
        <v>40</v>
      </c>
      <c r="AX174" s="18" t="s">
        <v>255</v>
      </c>
      <c r="AY174" s="18"/>
      <c r="AZ174" s="18"/>
      <c r="BA174" s="20" t="e">
        <f t="shared" si="61"/>
        <v>#DIV/0!</v>
      </c>
      <c r="BB174" s="18"/>
      <c r="BC174" s="20" t="e">
        <f t="shared" si="62"/>
        <v>#DIV/0!</v>
      </c>
      <c r="BD174" s="18"/>
      <c r="BE174" s="7"/>
    </row>
    <row r="175" spans="1:58" hidden="1" x14ac:dyDescent="0.25">
      <c r="A175" s="6" t="s">
        <v>700</v>
      </c>
      <c r="B175" s="18">
        <v>10176</v>
      </c>
      <c r="C175" s="18" t="s">
        <v>701</v>
      </c>
      <c r="D175" s="18">
        <v>44800</v>
      </c>
      <c r="E175" s="18" t="s">
        <v>698</v>
      </c>
      <c r="F175" s="18">
        <v>44162</v>
      </c>
      <c r="G175" s="18">
        <v>244400404</v>
      </c>
      <c r="H175" s="18" t="s">
        <v>56</v>
      </c>
      <c r="I175" s="18">
        <v>140</v>
      </c>
      <c r="J175" s="18">
        <v>1</v>
      </c>
      <c r="K175" s="18">
        <v>0</v>
      </c>
      <c r="L175" s="18" t="s">
        <v>699</v>
      </c>
      <c r="M175" s="1">
        <v>0</v>
      </c>
      <c r="N175" s="18">
        <v>24</v>
      </c>
      <c r="O175" s="18"/>
      <c r="P175" s="18">
        <v>4</v>
      </c>
      <c r="Q175" s="18" t="s">
        <v>40</v>
      </c>
      <c r="R175" s="18" t="s">
        <v>137</v>
      </c>
      <c r="S175" s="18">
        <v>443</v>
      </c>
      <c r="T175" s="19"/>
      <c r="U175" s="18"/>
      <c r="V175" s="18"/>
      <c r="W175" s="18"/>
      <c r="X175" s="18"/>
      <c r="Y175" s="18"/>
      <c r="Z175" s="18"/>
      <c r="AA175" s="18"/>
      <c r="AB175" s="18"/>
      <c r="AC175" s="18">
        <v>29</v>
      </c>
      <c r="AD175" s="18">
        <f t="shared" si="54"/>
        <v>0</v>
      </c>
      <c r="AE175" s="20"/>
      <c r="AF175" s="20">
        <f t="shared" si="65"/>
        <v>0</v>
      </c>
      <c r="AG175" s="18">
        <f t="shared" si="70"/>
        <v>0</v>
      </c>
      <c r="AH175" s="20"/>
      <c r="AI175" s="20" t="e">
        <f t="shared" si="71"/>
        <v>#DIV/0!</v>
      </c>
      <c r="AJ175" s="20" t="e">
        <f t="shared" si="72"/>
        <v>#DIV/0!</v>
      </c>
      <c r="AK175" s="18"/>
      <c r="AL175" s="20" t="e">
        <f t="shared" si="56"/>
        <v>#DIV/0!</v>
      </c>
      <c r="AM175" s="18">
        <v>1132</v>
      </c>
      <c r="AN175" s="20" t="e">
        <f t="shared" si="57"/>
        <v>#DIV/0!</v>
      </c>
      <c r="AO175" s="18">
        <v>36847</v>
      </c>
      <c r="AP175" s="18">
        <v>75705</v>
      </c>
      <c r="AQ175" s="20" t="e">
        <f t="shared" si="58"/>
        <v>#DIV/0!</v>
      </c>
      <c r="AR175" s="20" t="e">
        <f t="shared" si="59"/>
        <v>#DIV/0!</v>
      </c>
      <c r="AS175" s="18">
        <v>0</v>
      </c>
      <c r="AT175" s="18"/>
      <c r="AU175" s="18">
        <v>0</v>
      </c>
      <c r="AV175" s="18">
        <f t="shared" si="60"/>
        <v>0</v>
      </c>
      <c r="AW175" s="18" t="s">
        <v>40</v>
      </c>
      <c r="AX175" s="18" t="s">
        <v>255</v>
      </c>
      <c r="AY175" s="18"/>
      <c r="AZ175" s="18"/>
      <c r="BA175" s="20" t="e">
        <f t="shared" si="61"/>
        <v>#DIV/0!</v>
      </c>
      <c r="BB175" s="18"/>
      <c r="BC175" s="20" t="e">
        <f t="shared" si="62"/>
        <v>#DIV/0!</v>
      </c>
      <c r="BD175" s="18"/>
      <c r="BE175" s="7"/>
    </row>
    <row r="176" spans="1:58" hidden="1" x14ac:dyDescent="0.25">
      <c r="A176" s="6" t="s">
        <v>702</v>
      </c>
      <c r="B176" s="18">
        <v>13120</v>
      </c>
      <c r="C176" s="18" t="s">
        <v>703</v>
      </c>
      <c r="D176" s="18">
        <v>44800</v>
      </c>
      <c r="E176" s="18" t="s">
        <v>698</v>
      </c>
      <c r="F176" s="18">
        <v>44162</v>
      </c>
      <c r="G176" s="18">
        <v>244400404</v>
      </c>
      <c r="H176" s="18" t="s">
        <v>56</v>
      </c>
      <c r="I176" s="18">
        <v>137</v>
      </c>
      <c r="J176" s="18">
        <v>1</v>
      </c>
      <c r="K176" s="18">
        <v>0</v>
      </c>
      <c r="L176" s="18" t="s">
        <v>699</v>
      </c>
      <c r="M176" s="1">
        <v>48135</v>
      </c>
      <c r="N176" s="18">
        <v>29</v>
      </c>
      <c r="O176" s="18"/>
      <c r="P176" s="18">
        <v>6</v>
      </c>
      <c r="Q176" s="18" t="s">
        <v>40</v>
      </c>
      <c r="R176" s="18" t="s">
        <v>137</v>
      </c>
      <c r="S176" s="18">
        <v>2200</v>
      </c>
      <c r="T176" s="19">
        <f>S176/M176</f>
        <v>4.5704788615352654E-2</v>
      </c>
      <c r="U176" s="18"/>
      <c r="V176" s="18"/>
      <c r="W176" s="18"/>
      <c r="X176" s="18"/>
      <c r="Y176" s="18"/>
      <c r="Z176" s="18"/>
      <c r="AA176" s="18"/>
      <c r="AB176" s="18"/>
      <c r="AC176" s="18">
        <v>151</v>
      </c>
      <c r="AD176" s="18">
        <f t="shared" si="54"/>
        <v>0</v>
      </c>
      <c r="AE176" s="20">
        <f>AD176/M176</f>
        <v>0</v>
      </c>
      <c r="AF176" s="20">
        <f t="shared" si="65"/>
        <v>0</v>
      </c>
      <c r="AG176" s="18">
        <f t="shared" si="70"/>
        <v>0</v>
      </c>
      <c r="AH176" s="20">
        <f>AG176*100/M176</f>
        <v>0</v>
      </c>
      <c r="AI176" s="20" t="e">
        <f t="shared" si="71"/>
        <v>#DIV/0!</v>
      </c>
      <c r="AJ176" s="20" t="e">
        <f t="shared" si="72"/>
        <v>#DIV/0!</v>
      </c>
      <c r="AK176" s="18"/>
      <c r="AL176" s="20">
        <f t="shared" si="56"/>
        <v>0</v>
      </c>
      <c r="AM176" s="18">
        <v>4105</v>
      </c>
      <c r="AN176" s="20">
        <f t="shared" si="57"/>
        <v>8.5280980575464831</v>
      </c>
      <c r="AO176" s="18">
        <v>96089</v>
      </c>
      <c r="AP176" s="18">
        <v>257525</v>
      </c>
      <c r="AQ176" s="20">
        <f t="shared" si="58"/>
        <v>5.3500571309857694</v>
      </c>
      <c r="AR176" s="20" t="e">
        <f t="shared" si="59"/>
        <v>#DIV/0!</v>
      </c>
      <c r="AS176" s="18">
        <v>0</v>
      </c>
      <c r="AT176" s="18"/>
      <c r="AU176" s="18">
        <v>0</v>
      </c>
      <c r="AV176" s="18">
        <f t="shared" si="60"/>
        <v>0</v>
      </c>
      <c r="AW176" s="18" t="s">
        <v>40</v>
      </c>
      <c r="AX176" s="18" t="s">
        <v>255</v>
      </c>
      <c r="AY176" s="18">
        <v>101786</v>
      </c>
      <c r="AZ176" s="18">
        <v>246764</v>
      </c>
      <c r="BA176" s="20">
        <f t="shared" si="61"/>
        <v>5.1264983899449463</v>
      </c>
      <c r="BB176" s="18">
        <v>48.3</v>
      </c>
      <c r="BC176" s="20">
        <f t="shared" si="62"/>
        <v>2.0068557182923028</v>
      </c>
      <c r="BD176" s="18"/>
      <c r="BE176" s="7"/>
    </row>
    <row r="177" spans="1:58" hidden="1" x14ac:dyDescent="0.25">
      <c r="A177" s="6" t="s">
        <v>704</v>
      </c>
      <c r="B177" s="18">
        <v>13119</v>
      </c>
      <c r="C177" s="18" t="s">
        <v>705</v>
      </c>
      <c r="D177" s="18">
        <v>44800</v>
      </c>
      <c r="E177" s="18" t="s">
        <v>698</v>
      </c>
      <c r="F177" s="18">
        <v>44162</v>
      </c>
      <c r="G177" s="18">
        <v>244400404</v>
      </c>
      <c r="H177" s="18" t="s">
        <v>56</v>
      </c>
      <c r="I177" s="18">
        <v>136</v>
      </c>
      <c r="J177" s="18">
        <v>1</v>
      </c>
      <c r="K177" s="18">
        <v>0</v>
      </c>
      <c r="L177" s="18" t="s">
        <v>699</v>
      </c>
      <c r="M177" s="1">
        <v>0</v>
      </c>
      <c r="N177" s="18">
        <v>27</v>
      </c>
      <c r="O177" s="18"/>
      <c r="P177" s="18">
        <v>14</v>
      </c>
      <c r="Q177" s="18" t="s">
        <v>40</v>
      </c>
      <c r="R177" s="18" t="s">
        <v>137</v>
      </c>
      <c r="S177" s="18">
        <v>832</v>
      </c>
      <c r="T177" s="19"/>
      <c r="U177" s="18"/>
      <c r="V177" s="18"/>
      <c r="W177" s="18"/>
      <c r="X177" s="18"/>
      <c r="Y177" s="18"/>
      <c r="Z177" s="18"/>
      <c r="AA177" s="18"/>
      <c r="AB177" s="18"/>
      <c r="AC177" s="18">
        <v>38</v>
      </c>
      <c r="AD177" s="18">
        <f t="shared" si="54"/>
        <v>0</v>
      </c>
      <c r="AE177" s="20"/>
      <c r="AF177" s="20">
        <f t="shared" si="65"/>
        <v>0</v>
      </c>
      <c r="AG177" s="18">
        <f t="shared" si="70"/>
        <v>0</v>
      </c>
      <c r="AH177" s="20"/>
      <c r="AI177" s="20" t="e">
        <f t="shared" si="71"/>
        <v>#DIV/0!</v>
      </c>
      <c r="AJ177" s="20" t="e">
        <f t="shared" si="72"/>
        <v>#DIV/0!</v>
      </c>
      <c r="AK177" s="18"/>
      <c r="AL177" s="20" t="e">
        <f t="shared" si="56"/>
        <v>#DIV/0!</v>
      </c>
      <c r="AM177" s="18">
        <v>902</v>
      </c>
      <c r="AN177" s="20" t="e">
        <f t="shared" si="57"/>
        <v>#DIV/0!</v>
      </c>
      <c r="AO177" s="18">
        <v>33925</v>
      </c>
      <c r="AP177" s="18">
        <v>46463</v>
      </c>
      <c r="AQ177" s="20" t="e">
        <f t="shared" si="58"/>
        <v>#DIV/0!</v>
      </c>
      <c r="AR177" s="20" t="e">
        <f t="shared" si="59"/>
        <v>#DIV/0!</v>
      </c>
      <c r="AS177" s="18">
        <v>0</v>
      </c>
      <c r="AT177" s="18"/>
      <c r="AU177" s="18">
        <v>0</v>
      </c>
      <c r="AV177" s="18">
        <f t="shared" si="60"/>
        <v>0</v>
      </c>
      <c r="AW177" s="18" t="s">
        <v>40</v>
      </c>
      <c r="AX177" s="18" t="s">
        <v>255</v>
      </c>
      <c r="AY177" s="18"/>
      <c r="AZ177" s="18"/>
      <c r="BA177" s="20" t="e">
        <f t="shared" si="61"/>
        <v>#DIV/0!</v>
      </c>
      <c r="BB177" s="18"/>
      <c r="BC177" s="20" t="e">
        <f t="shared" si="62"/>
        <v>#DIV/0!</v>
      </c>
      <c r="BD177" s="18"/>
      <c r="BE177" s="7"/>
    </row>
    <row r="178" spans="1:58" hidden="1" x14ac:dyDescent="0.25">
      <c r="A178" s="6" t="s">
        <v>706</v>
      </c>
      <c r="B178" s="18">
        <v>13117</v>
      </c>
      <c r="C178" s="18" t="s">
        <v>707</v>
      </c>
      <c r="D178" s="18">
        <v>44800</v>
      </c>
      <c r="E178" s="18" t="s">
        <v>698</v>
      </c>
      <c r="F178" s="18">
        <v>44162</v>
      </c>
      <c r="G178" s="18">
        <v>244400404</v>
      </c>
      <c r="H178" s="18" t="s">
        <v>56</v>
      </c>
      <c r="I178" s="18">
        <v>135</v>
      </c>
      <c r="J178" s="18">
        <v>1</v>
      </c>
      <c r="K178" s="18">
        <v>0</v>
      </c>
      <c r="L178" s="18"/>
      <c r="M178" s="1">
        <v>0</v>
      </c>
      <c r="N178" s="18"/>
      <c r="O178" s="18"/>
      <c r="P178" s="18"/>
      <c r="Q178" s="18"/>
      <c r="R178" s="18" t="s">
        <v>137</v>
      </c>
      <c r="S178" s="18"/>
      <c r="T178" s="19"/>
      <c r="U178" s="18"/>
      <c r="V178" s="18"/>
      <c r="W178" s="18"/>
      <c r="X178" s="18"/>
      <c r="Y178" s="18"/>
      <c r="Z178" s="18"/>
      <c r="AA178" s="18"/>
      <c r="AB178" s="18"/>
      <c r="AC178" s="18"/>
      <c r="AD178" s="18">
        <f t="shared" si="54"/>
        <v>0</v>
      </c>
      <c r="AE178" s="20"/>
      <c r="AF178" s="20"/>
      <c r="AG178" s="18">
        <f t="shared" si="70"/>
        <v>0</v>
      </c>
      <c r="AH178" s="20"/>
      <c r="AI178" s="20" t="e">
        <f t="shared" si="71"/>
        <v>#DIV/0!</v>
      </c>
      <c r="AJ178" s="20" t="e">
        <f t="shared" si="72"/>
        <v>#DIV/0!</v>
      </c>
      <c r="AK178" s="18"/>
      <c r="AL178" s="20" t="e">
        <f t="shared" si="56"/>
        <v>#DIV/0!</v>
      </c>
      <c r="AM178" s="18"/>
      <c r="AN178" s="20" t="e">
        <f t="shared" si="57"/>
        <v>#DIV/0!</v>
      </c>
      <c r="AO178" s="18"/>
      <c r="AP178" s="18"/>
      <c r="AQ178" s="20" t="e">
        <f t="shared" si="58"/>
        <v>#DIV/0!</v>
      </c>
      <c r="AR178" s="20" t="e">
        <f t="shared" si="59"/>
        <v>#DIV/0!</v>
      </c>
      <c r="AS178" s="18"/>
      <c r="AT178" s="18"/>
      <c r="AU178" s="18"/>
      <c r="AV178" s="18">
        <f t="shared" si="60"/>
        <v>0</v>
      </c>
      <c r="AW178" s="18" t="s">
        <v>40</v>
      </c>
      <c r="AX178" s="18" t="s">
        <v>255</v>
      </c>
      <c r="AY178" s="18"/>
      <c r="AZ178" s="18"/>
      <c r="BA178" s="20" t="e">
        <f t="shared" si="61"/>
        <v>#DIV/0!</v>
      </c>
      <c r="BB178" s="18"/>
      <c r="BC178" s="20" t="e">
        <f t="shared" si="62"/>
        <v>#DIV/0!</v>
      </c>
      <c r="BD178" s="18"/>
      <c r="BE178" s="7"/>
    </row>
    <row r="179" spans="1:58" hidden="1" x14ac:dyDescent="0.25">
      <c r="A179" s="6" t="s">
        <v>708</v>
      </c>
      <c r="B179" s="18">
        <v>10599</v>
      </c>
      <c r="C179" s="18" t="s">
        <v>709</v>
      </c>
      <c r="D179" s="18">
        <v>44800</v>
      </c>
      <c r="E179" s="18" t="s">
        <v>698</v>
      </c>
      <c r="F179" s="18">
        <v>44162</v>
      </c>
      <c r="G179" s="18">
        <v>244400404</v>
      </c>
      <c r="H179" s="18" t="s">
        <v>56</v>
      </c>
      <c r="I179" s="18">
        <v>138</v>
      </c>
      <c r="J179" s="18">
        <v>1</v>
      </c>
      <c r="K179" s="18">
        <v>0</v>
      </c>
      <c r="L179" s="18" t="s">
        <v>699</v>
      </c>
      <c r="M179" s="1">
        <v>0</v>
      </c>
      <c r="N179" s="18">
        <v>19</v>
      </c>
      <c r="O179" s="18"/>
      <c r="P179" s="18">
        <v>1</v>
      </c>
      <c r="Q179" s="18" t="s">
        <v>40</v>
      </c>
      <c r="R179" s="18" t="s">
        <v>137</v>
      </c>
      <c r="S179" s="18">
        <v>345</v>
      </c>
      <c r="T179" s="19"/>
      <c r="U179" s="18"/>
      <c r="V179" s="18"/>
      <c r="W179" s="18"/>
      <c r="X179" s="18"/>
      <c r="Y179" s="18"/>
      <c r="Z179" s="18"/>
      <c r="AA179" s="18"/>
      <c r="AB179" s="18"/>
      <c r="AC179" s="18">
        <v>8</v>
      </c>
      <c r="AD179" s="18">
        <f t="shared" si="54"/>
        <v>0</v>
      </c>
      <c r="AE179" s="20"/>
      <c r="AF179" s="20">
        <f>AD179/S179</f>
        <v>0</v>
      </c>
      <c r="AG179" s="18">
        <f t="shared" si="70"/>
        <v>0</v>
      </c>
      <c r="AH179" s="20"/>
      <c r="AI179" s="20" t="e">
        <f t="shared" si="71"/>
        <v>#DIV/0!</v>
      </c>
      <c r="AJ179" s="20" t="e">
        <f t="shared" si="72"/>
        <v>#DIV/0!</v>
      </c>
      <c r="AK179" s="18"/>
      <c r="AL179" s="20" t="e">
        <f t="shared" si="56"/>
        <v>#DIV/0!</v>
      </c>
      <c r="AM179" s="18"/>
      <c r="AN179" s="20" t="e">
        <f t="shared" si="57"/>
        <v>#DIV/0!</v>
      </c>
      <c r="AO179" s="18">
        <v>26914</v>
      </c>
      <c r="AP179" s="18">
        <v>12552</v>
      </c>
      <c r="AQ179" s="20" t="e">
        <f t="shared" si="58"/>
        <v>#DIV/0!</v>
      </c>
      <c r="AR179" s="20" t="e">
        <f t="shared" si="59"/>
        <v>#DIV/0!</v>
      </c>
      <c r="AS179" s="18">
        <v>0</v>
      </c>
      <c r="AT179" s="18"/>
      <c r="AU179" s="18">
        <v>0</v>
      </c>
      <c r="AV179" s="18">
        <f t="shared" si="60"/>
        <v>0</v>
      </c>
      <c r="AW179" s="18" t="s">
        <v>40</v>
      </c>
      <c r="AX179" s="18" t="s">
        <v>255</v>
      </c>
      <c r="AY179" s="18"/>
      <c r="AZ179" s="18"/>
      <c r="BA179" s="20" t="e">
        <f t="shared" si="61"/>
        <v>#DIV/0!</v>
      </c>
      <c r="BB179" s="18"/>
      <c r="BC179" s="20" t="e">
        <f t="shared" si="62"/>
        <v>#DIV/0!</v>
      </c>
      <c r="BD179" s="18"/>
      <c r="BE179" s="7"/>
    </row>
    <row r="180" spans="1:58" hidden="1" x14ac:dyDescent="0.25">
      <c r="A180" s="6" t="s">
        <v>710</v>
      </c>
      <c r="B180" s="18">
        <v>1894</v>
      </c>
      <c r="C180" s="18" t="s">
        <v>711</v>
      </c>
      <c r="D180" s="18">
        <v>44817</v>
      </c>
      <c r="E180" s="18" t="s">
        <v>698</v>
      </c>
      <c r="F180" s="18">
        <v>44162</v>
      </c>
      <c r="G180" s="18">
        <v>244400404</v>
      </c>
      <c r="H180" s="18" t="s">
        <v>56</v>
      </c>
      <c r="I180" s="18">
        <v>125</v>
      </c>
      <c r="J180" s="18">
        <v>1</v>
      </c>
      <c r="K180" s="18">
        <v>0</v>
      </c>
      <c r="L180" s="18"/>
      <c r="M180" s="1">
        <v>0</v>
      </c>
      <c r="N180" s="18"/>
      <c r="O180" s="18"/>
      <c r="P180" s="18"/>
      <c r="Q180" s="18"/>
      <c r="R180" s="18" t="s">
        <v>137</v>
      </c>
      <c r="S180" s="18"/>
      <c r="T180" s="19"/>
      <c r="U180" s="18"/>
      <c r="V180" s="18"/>
      <c r="W180" s="18"/>
      <c r="X180" s="18"/>
      <c r="Y180" s="18"/>
      <c r="Z180" s="18"/>
      <c r="AA180" s="18"/>
      <c r="AB180" s="18"/>
      <c r="AC180" s="18"/>
      <c r="AD180" s="18">
        <f t="shared" si="54"/>
        <v>0</v>
      </c>
      <c r="AE180" s="20"/>
      <c r="AF180" s="20"/>
      <c r="AG180" s="18">
        <f t="shared" si="70"/>
        <v>0</v>
      </c>
      <c r="AH180" s="20"/>
      <c r="AI180" s="20" t="e">
        <f t="shared" si="71"/>
        <v>#DIV/0!</v>
      </c>
      <c r="AJ180" s="20" t="e">
        <f t="shared" si="72"/>
        <v>#DIV/0!</v>
      </c>
      <c r="AK180" s="18"/>
      <c r="AL180" s="20" t="e">
        <f t="shared" si="56"/>
        <v>#DIV/0!</v>
      </c>
      <c r="AM180" s="18"/>
      <c r="AN180" s="20" t="e">
        <f t="shared" si="57"/>
        <v>#DIV/0!</v>
      </c>
      <c r="AO180" s="18"/>
      <c r="AP180" s="18"/>
      <c r="AQ180" s="20" t="e">
        <f t="shared" si="58"/>
        <v>#DIV/0!</v>
      </c>
      <c r="AR180" s="20" t="e">
        <f t="shared" si="59"/>
        <v>#DIV/0!</v>
      </c>
      <c r="AS180" s="18"/>
      <c r="AT180" s="18"/>
      <c r="AU180" s="18"/>
      <c r="AV180" s="18">
        <f t="shared" si="60"/>
        <v>0</v>
      </c>
      <c r="AW180" s="18" t="s">
        <v>40</v>
      </c>
      <c r="AX180" s="18" t="s">
        <v>255</v>
      </c>
      <c r="AY180" s="18"/>
      <c r="AZ180" s="18"/>
      <c r="BA180" s="20" t="e">
        <f t="shared" si="61"/>
        <v>#DIV/0!</v>
      </c>
      <c r="BB180" s="18"/>
      <c r="BC180" s="20" t="e">
        <f t="shared" si="62"/>
        <v>#DIV/0!</v>
      </c>
      <c r="BD180" s="18"/>
      <c r="BE180" s="7"/>
    </row>
    <row r="181" spans="1:58" x14ac:dyDescent="0.25">
      <c r="A181" s="6" t="s">
        <v>382</v>
      </c>
      <c r="B181" s="18">
        <v>4432</v>
      </c>
      <c r="C181" s="18" t="s">
        <v>383</v>
      </c>
      <c r="D181" s="18">
        <v>44680</v>
      </c>
      <c r="E181" s="18" t="s">
        <v>382</v>
      </c>
      <c r="F181" s="18">
        <v>44164</v>
      </c>
      <c r="G181" s="18">
        <v>200067346</v>
      </c>
      <c r="H181" s="18" t="s">
        <v>105</v>
      </c>
      <c r="I181" s="18">
        <v>54</v>
      </c>
      <c r="J181" s="18">
        <v>1</v>
      </c>
      <c r="K181" s="18">
        <v>1</v>
      </c>
      <c r="L181" s="18" t="s">
        <v>384</v>
      </c>
      <c r="M181" s="18">
        <v>2367</v>
      </c>
      <c r="N181" s="18">
        <v>10</v>
      </c>
      <c r="O181" s="18">
        <v>20</v>
      </c>
      <c r="P181" s="18">
        <v>1</v>
      </c>
      <c r="Q181" s="18" t="s">
        <v>39</v>
      </c>
      <c r="R181" s="18" t="s">
        <v>712</v>
      </c>
      <c r="S181" s="18">
        <v>135</v>
      </c>
      <c r="T181" s="19">
        <f t="shared" ref="T181:T192" si="73">S181/M181</f>
        <v>5.7034220532319393E-2</v>
      </c>
      <c r="U181" s="18">
        <v>6161</v>
      </c>
      <c r="V181" s="18">
        <v>653</v>
      </c>
      <c r="W181" s="18">
        <v>30</v>
      </c>
      <c r="X181" s="18">
        <v>20</v>
      </c>
      <c r="Y181" s="18">
        <v>1304</v>
      </c>
      <c r="Z181" s="18">
        <v>59</v>
      </c>
      <c r="AA181" s="18">
        <v>0</v>
      </c>
      <c r="AB181" s="18">
        <v>0</v>
      </c>
      <c r="AC181" s="18">
        <v>24</v>
      </c>
      <c r="AD181" s="18">
        <f t="shared" si="54"/>
        <v>7495</v>
      </c>
      <c r="AE181" s="20">
        <f t="shared" ref="AE181:AE192" si="74">AD181/M181</f>
        <v>3.1664554288128435</v>
      </c>
      <c r="AF181" s="20">
        <f t="shared" ref="AF181:AF228" si="75">AD181/S181</f>
        <v>55.518518518518519</v>
      </c>
      <c r="AG181" s="18">
        <f t="shared" si="70"/>
        <v>732</v>
      </c>
      <c r="AH181" s="20">
        <f t="shared" ref="AH181:AH192" si="76">AG181*100/M181</f>
        <v>30.925221799746513</v>
      </c>
      <c r="AI181" s="20">
        <f t="shared" si="71"/>
        <v>10.239071038251366</v>
      </c>
      <c r="AJ181" s="20">
        <f t="shared" si="72"/>
        <v>5.1195355191256828</v>
      </c>
      <c r="AK181" s="18">
        <v>528</v>
      </c>
      <c r="AL181" s="20">
        <f t="shared" si="56"/>
        <v>22.306717363751584</v>
      </c>
      <c r="AM181" s="18">
        <v>411</v>
      </c>
      <c r="AN181" s="20">
        <f t="shared" si="57"/>
        <v>17.363751584283904</v>
      </c>
      <c r="AO181" s="18"/>
      <c r="AP181" s="18">
        <v>8087</v>
      </c>
      <c r="AQ181" s="20">
        <f t="shared" si="58"/>
        <v>3.416561047739755</v>
      </c>
      <c r="AR181" s="20">
        <f t="shared" si="59"/>
        <v>1.0789859906604402</v>
      </c>
      <c r="AS181" s="18">
        <v>669</v>
      </c>
      <c r="AT181" s="18"/>
      <c r="AU181" s="18">
        <v>19</v>
      </c>
      <c r="AV181" s="18">
        <f t="shared" si="60"/>
        <v>688</v>
      </c>
      <c r="AW181" s="18" t="s">
        <v>40</v>
      </c>
      <c r="AX181" s="18" t="s">
        <v>106</v>
      </c>
      <c r="AY181" s="21">
        <v>1837</v>
      </c>
      <c r="AZ181" s="18">
        <v>11039</v>
      </c>
      <c r="BA181" s="20">
        <f t="shared" si="61"/>
        <v>4.663709336713139</v>
      </c>
      <c r="BB181" s="18">
        <v>0.8</v>
      </c>
      <c r="BC181" s="20">
        <f t="shared" si="62"/>
        <v>0.67596113223489651</v>
      </c>
      <c r="BD181" s="18">
        <v>15</v>
      </c>
      <c r="BE181" s="7"/>
    </row>
    <row r="182" spans="1:58" x14ac:dyDescent="0.25">
      <c r="A182" s="6" t="s">
        <v>385</v>
      </c>
      <c r="B182" s="18">
        <v>1895</v>
      </c>
      <c r="C182" s="18" t="s">
        <v>386</v>
      </c>
      <c r="D182" s="18">
        <v>44190</v>
      </c>
      <c r="E182" s="18" t="s">
        <v>385</v>
      </c>
      <c r="F182" s="18">
        <v>44165</v>
      </c>
      <c r="G182" s="18">
        <v>200067635</v>
      </c>
      <c r="H182" s="18" t="s">
        <v>41</v>
      </c>
      <c r="I182" s="18">
        <v>19</v>
      </c>
      <c r="J182" s="18">
        <v>1</v>
      </c>
      <c r="K182" s="18">
        <v>1</v>
      </c>
      <c r="L182" s="18" t="s">
        <v>713</v>
      </c>
      <c r="M182" s="18">
        <v>2367</v>
      </c>
      <c r="N182" s="18">
        <v>7.5</v>
      </c>
      <c r="O182" s="18">
        <v>50</v>
      </c>
      <c r="P182" s="18">
        <v>1</v>
      </c>
      <c r="Q182" s="18" t="s">
        <v>40</v>
      </c>
      <c r="R182" s="18" t="s">
        <v>714</v>
      </c>
      <c r="S182" s="18">
        <v>100</v>
      </c>
      <c r="T182" s="19">
        <f t="shared" si="73"/>
        <v>4.2247570764681032E-2</v>
      </c>
      <c r="U182" s="18">
        <v>5206</v>
      </c>
      <c r="V182" s="18">
        <v>428</v>
      </c>
      <c r="W182" s="18">
        <v>0</v>
      </c>
      <c r="X182" s="18">
        <v>0</v>
      </c>
      <c r="Y182" s="18">
        <v>0</v>
      </c>
      <c r="Z182" s="18">
        <v>0</v>
      </c>
      <c r="AA182" s="18">
        <v>0</v>
      </c>
      <c r="AB182" s="18">
        <v>0</v>
      </c>
      <c r="AC182" s="18">
        <v>9</v>
      </c>
      <c r="AD182" s="18">
        <f t="shared" si="54"/>
        <v>5206</v>
      </c>
      <c r="AE182" s="20">
        <f t="shared" si="74"/>
        <v>2.1994085340092946</v>
      </c>
      <c r="AF182" s="20">
        <f t="shared" si="75"/>
        <v>52.06</v>
      </c>
      <c r="AG182" s="18">
        <f t="shared" si="70"/>
        <v>428</v>
      </c>
      <c r="AH182" s="20">
        <f t="shared" si="76"/>
        <v>18.081960287283483</v>
      </c>
      <c r="AI182" s="20">
        <f t="shared" si="71"/>
        <v>12.163551401869158</v>
      </c>
      <c r="AJ182" s="20">
        <f t="shared" si="72"/>
        <v>6.0817757009345792</v>
      </c>
      <c r="AK182" s="18">
        <v>470</v>
      </c>
      <c r="AL182" s="20">
        <f t="shared" si="56"/>
        <v>19.856358259400086</v>
      </c>
      <c r="AM182" s="18">
        <v>392</v>
      </c>
      <c r="AN182" s="20">
        <f t="shared" si="57"/>
        <v>16.561047739754965</v>
      </c>
      <c r="AO182" s="18"/>
      <c r="AP182" s="18">
        <v>10001</v>
      </c>
      <c r="AQ182" s="20">
        <f t="shared" si="58"/>
        <v>4.2251795521757503</v>
      </c>
      <c r="AR182" s="20">
        <f t="shared" si="59"/>
        <v>1.9210526315789473</v>
      </c>
      <c r="AS182" s="18">
        <v>3266</v>
      </c>
      <c r="AT182" s="18"/>
      <c r="AU182" s="18">
        <v>0</v>
      </c>
      <c r="AV182" s="18">
        <f t="shared" si="60"/>
        <v>3266</v>
      </c>
      <c r="AW182" s="18" t="s">
        <v>39</v>
      </c>
      <c r="AX182" s="18"/>
      <c r="AY182" s="21">
        <v>600</v>
      </c>
      <c r="AZ182" s="18">
        <v>3016</v>
      </c>
      <c r="BA182" s="20">
        <f t="shared" si="61"/>
        <v>1.27418673426278</v>
      </c>
      <c r="BB182" s="18">
        <v>0.5</v>
      </c>
      <c r="BC182" s="20">
        <f t="shared" si="62"/>
        <v>0.42247570764681031</v>
      </c>
      <c r="BD182" s="18">
        <v>14</v>
      </c>
      <c r="BE182" s="7"/>
    </row>
    <row r="183" spans="1:58" x14ac:dyDescent="0.25">
      <c r="A183" s="6" t="s">
        <v>387</v>
      </c>
      <c r="B183" s="18">
        <v>1896</v>
      </c>
      <c r="C183" s="18" t="s">
        <v>388</v>
      </c>
      <c r="D183" s="18">
        <v>44640</v>
      </c>
      <c r="E183" s="18" t="s">
        <v>387</v>
      </c>
      <c r="F183" s="18">
        <v>44166</v>
      </c>
      <c r="G183" s="18">
        <v>244400404</v>
      </c>
      <c r="H183" s="18" t="s">
        <v>56</v>
      </c>
      <c r="I183" s="18">
        <v>118</v>
      </c>
      <c r="J183" s="18">
        <v>1</v>
      </c>
      <c r="K183" s="18">
        <v>1</v>
      </c>
      <c r="L183" s="18" t="s">
        <v>715</v>
      </c>
      <c r="M183" s="18">
        <v>6101</v>
      </c>
      <c r="N183" s="18">
        <v>17</v>
      </c>
      <c r="O183" s="18">
        <v>46</v>
      </c>
      <c r="P183" s="18">
        <v>2</v>
      </c>
      <c r="Q183" s="18" t="s">
        <v>39</v>
      </c>
      <c r="R183" s="18" t="s">
        <v>716</v>
      </c>
      <c r="S183" s="18">
        <v>544</v>
      </c>
      <c r="T183" s="19">
        <f t="shared" si="73"/>
        <v>8.9165710539255857E-2</v>
      </c>
      <c r="U183" s="18">
        <v>11492</v>
      </c>
      <c r="V183" s="18">
        <v>757</v>
      </c>
      <c r="W183" s="18">
        <v>353</v>
      </c>
      <c r="X183" s="18">
        <v>12</v>
      </c>
      <c r="Y183" s="18">
        <v>1360</v>
      </c>
      <c r="Z183" s="18">
        <v>93</v>
      </c>
      <c r="AA183" s="18">
        <v>0</v>
      </c>
      <c r="AB183" s="18">
        <v>0</v>
      </c>
      <c r="AC183" s="18">
        <v>53</v>
      </c>
      <c r="AD183" s="18">
        <f t="shared" si="54"/>
        <v>13205</v>
      </c>
      <c r="AE183" s="20">
        <f t="shared" si="74"/>
        <v>2.1643992788067532</v>
      </c>
      <c r="AF183" s="20">
        <f t="shared" si="75"/>
        <v>24.273897058823529</v>
      </c>
      <c r="AG183" s="18">
        <f t="shared" si="70"/>
        <v>862</v>
      </c>
      <c r="AH183" s="20">
        <f t="shared" si="76"/>
        <v>14.128831339124734</v>
      </c>
      <c r="AI183" s="20">
        <f t="shared" si="71"/>
        <v>15.319025522041763</v>
      </c>
      <c r="AJ183" s="20">
        <f t="shared" si="72"/>
        <v>7.6595127610208813</v>
      </c>
      <c r="AK183" s="18">
        <v>1633</v>
      </c>
      <c r="AL183" s="20">
        <f t="shared" si="56"/>
        <v>26.766103917390591</v>
      </c>
      <c r="AM183" s="18">
        <v>1209</v>
      </c>
      <c r="AN183" s="20">
        <f t="shared" si="57"/>
        <v>19.816423537125061</v>
      </c>
      <c r="AO183" s="18">
        <v>8440</v>
      </c>
      <c r="AP183" s="18">
        <v>42143</v>
      </c>
      <c r="AQ183" s="20">
        <f t="shared" si="58"/>
        <v>6.9075561383379771</v>
      </c>
      <c r="AR183" s="20">
        <f t="shared" si="59"/>
        <v>3.1914426353653917</v>
      </c>
      <c r="AS183" s="18">
        <v>3782</v>
      </c>
      <c r="AT183" s="18"/>
      <c r="AU183" s="18">
        <v>389</v>
      </c>
      <c r="AV183" s="18">
        <f t="shared" si="60"/>
        <v>4171</v>
      </c>
      <c r="AW183" s="18" t="s">
        <v>39</v>
      </c>
      <c r="AX183" s="18"/>
      <c r="AY183" s="21">
        <v>6000</v>
      </c>
      <c r="AZ183" s="18">
        <v>17332</v>
      </c>
      <c r="BA183" s="20">
        <f t="shared" si="61"/>
        <v>2.840845762989674</v>
      </c>
      <c r="BB183" s="18">
        <v>4.05</v>
      </c>
      <c r="BC183" s="20">
        <f t="shared" si="62"/>
        <v>1.3276512047205375</v>
      </c>
      <c r="BD183" s="18">
        <v>0</v>
      </c>
      <c r="BE183" s="7"/>
    </row>
    <row r="184" spans="1:58" x14ac:dyDescent="0.25">
      <c r="A184" s="6" t="s">
        <v>389</v>
      </c>
      <c r="B184" s="18">
        <v>4750</v>
      </c>
      <c r="C184" s="18" t="s">
        <v>51</v>
      </c>
      <c r="D184" s="18">
        <v>44720</v>
      </c>
      <c r="E184" s="18" t="s">
        <v>389</v>
      </c>
      <c r="F184" s="18">
        <v>44168</v>
      </c>
      <c r="G184" s="18">
        <v>244400644</v>
      </c>
      <c r="H184" s="18" t="s">
        <v>66</v>
      </c>
      <c r="I184" s="18">
        <v>42</v>
      </c>
      <c r="J184" s="18">
        <v>1</v>
      </c>
      <c r="K184" s="18">
        <v>1</v>
      </c>
      <c r="L184" s="18" t="s">
        <v>717</v>
      </c>
      <c r="M184" s="18">
        <v>4150</v>
      </c>
      <c r="N184" s="18">
        <v>17</v>
      </c>
      <c r="O184" s="18">
        <v>30</v>
      </c>
      <c r="P184" s="18">
        <v>3</v>
      </c>
      <c r="Q184" s="18" t="s">
        <v>40</v>
      </c>
      <c r="R184" s="18" t="s">
        <v>88</v>
      </c>
      <c r="S184" s="18">
        <v>453</v>
      </c>
      <c r="T184" s="19">
        <f t="shared" si="73"/>
        <v>0.10915662650602409</v>
      </c>
      <c r="U184" s="18">
        <v>7834</v>
      </c>
      <c r="V184" s="18">
        <v>947</v>
      </c>
      <c r="W184" s="18">
        <v>2652</v>
      </c>
      <c r="X184" s="18">
        <v>19</v>
      </c>
      <c r="Y184" s="18">
        <v>1129</v>
      </c>
      <c r="Z184" s="18">
        <v>77</v>
      </c>
      <c r="AA184" s="18">
        <v>0</v>
      </c>
      <c r="AB184" s="18">
        <v>0</v>
      </c>
      <c r="AC184" s="18">
        <v>28</v>
      </c>
      <c r="AD184" s="18">
        <f t="shared" si="54"/>
        <v>11615</v>
      </c>
      <c r="AE184" s="20">
        <f t="shared" si="74"/>
        <v>2.7987951807228915</v>
      </c>
      <c r="AF184" s="20">
        <f t="shared" si="75"/>
        <v>25.640176600441499</v>
      </c>
      <c r="AG184" s="18">
        <f t="shared" si="70"/>
        <v>1043</v>
      </c>
      <c r="AH184" s="20">
        <f t="shared" si="76"/>
        <v>25.132530120481928</v>
      </c>
      <c r="AI184" s="20">
        <f t="shared" si="71"/>
        <v>11.13614573346117</v>
      </c>
      <c r="AJ184" s="20">
        <f t="shared" si="72"/>
        <v>5.568072866730585</v>
      </c>
      <c r="AK184" s="18">
        <v>746</v>
      </c>
      <c r="AL184" s="20">
        <f t="shared" si="56"/>
        <v>17.975903614457831</v>
      </c>
      <c r="AM184" s="18">
        <v>525</v>
      </c>
      <c r="AN184" s="20">
        <f t="shared" si="57"/>
        <v>12.650602409638553</v>
      </c>
      <c r="AO184" s="18">
        <v>2684</v>
      </c>
      <c r="AP184" s="18">
        <v>15403</v>
      </c>
      <c r="AQ184" s="20">
        <f t="shared" si="58"/>
        <v>3.7115662650602408</v>
      </c>
      <c r="AR184" s="20">
        <f t="shared" si="59"/>
        <v>1.3261300043047783</v>
      </c>
      <c r="AS184" s="18">
        <v>1568</v>
      </c>
      <c r="AT184" s="18"/>
      <c r="AU184" s="18">
        <v>205</v>
      </c>
      <c r="AV184" s="18">
        <f t="shared" si="60"/>
        <v>1773</v>
      </c>
      <c r="AW184" s="18" t="s">
        <v>40</v>
      </c>
      <c r="AX184" s="18" t="s">
        <v>63</v>
      </c>
      <c r="AY184" s="21">
        <v>4941</v>
      </c>
      <c r="AZ184" s="18">
        <v>10382</v>
      </c>
      <c r="BA184" s="20">
        <f t="shared" si="61"/>
        <v>2.5016867469879518</v>
      </c>
      <c r="BB184" s="18">
        <v>2.54</v>
      </c>
      <c r="BC184" s="20">
        <f t="shared" si="62"/>
        <v>1.2240963855421687</v>
      </c>
      <c r="BD184" s="18">
        <v>0</v>
      </c>
      <c r="BE184" s="7"/>
    </row>
    <row r="185" spans="1:58" x14ac:dyDescent="0.25">
      <c r="A185" s="6" t="s">
        <v>390</v>
      </c>
      <c r="B185" s="18">
        <v>1897</v>
      </c>
      <c r="C185" s="18" t="s">
        <v>55</v>
      </c>
      <c r="D185" s="18">
        <v>44450</v>
      </c>
      <c r="E185" s="18" t="s">
        <v>390</v>
      </c>
      <c r="F185" s="18">
        <v>44169</v>
      </c>
      <c r="G185" s="18">
        <v>200067866</v>
      </c>
      <c r="H185" s="18" t="s">
        <v>135</v>
      </c>
      <c r="I185" s="18">
        <v>74</v>
      </c>
      <c r="J185" s="18">
        <v>1</v>
      </c>
      <c r="K185" s="18">
        <v>1</v>
      </c>
      <c r="L185" s="18" t="s">
        <v>391</v>
      </c>
      <c r="M185" s="18">
        <v>7498</v>
      </c>
      <c r="N185" s="18">
        <v>19</v>
      </c>
      <c r="O185" s="18">
        <v>86</v>
      </c>
      <c r="P185" s="18">
        <v>5</v>
      </c>
      <c r="Q185" s="18" t="s">
        <v>40</v>
      </c>
      <c r="R185" s="18" t="s">
        <v>137</v>
      </c>
      <c r="S185" s="18">
        <v>747</v>
      </c>
      <c r="T185" s="19">
        <f t="shared" si="73"/>
        <v>9.9626567084555875E-2</v>
      </c>
      <c r="U185" s="18">
        <v>17736</v>
      </c>
      <c r="V185" s="18">
        <v>887</v>
      </c>
      <c r="W185" s="18">
        <v>227</v>
      </c>
      <c r="X185" s="18"/>
      <c r="Y185" s="18">
        <v>3595</v>
      </c>
      <c r="Z185" s="18">
        <v>151</v>
      </c>
      <c r="AA185" s="18">
        <v>44</v>
      </c>
      <c r="AB185" s="18"/>
      <c r="AC185" s="18">
        <v>44</v>
      </c>
      <c r="AD185" s="18">
        <f t="shared" si="54"/>
        <v>21602</v>
      </c>
      <c r="AE185" s="20">
        <f t="shared" si="74"/>
        <v>2.8810349426513735</v>
      </c>
      <c r="AF185" s="20">
        <f t="shared" si="75"/>
        <v>28.918340026773762</v>
      </c>
      <c r="AG185" s="18">
        <f t="shared" si="70"/>
        <v>1038</v>
      </c>
      <c r="AH185" s="20">
        <f t="shared" si="76"/>
        <v>13.843691651106962</v>
      </c>
      <c r="AI185" s="20">
        <f t="shared" si="71"/>
        <v>20.811175337186899</v>
      </c>
      <c r="AJ185" s="20">
        <f t="shared" si="72"/>
        <v>10.40558766859345</v>
      </c>
      <c r="AK185" s="18">
        <v>2572</v>
      </c>
      <c r="AL185" s="20">
        <f t="shared" si="56"/>
        <v>34.302480661509733</v>
      </c>
      <c r="AM185" s="18">
        <v>1582</v>
      </c>
      <c r="AN185" s="20">
        <f t="shared" si="57"/>
        <v>21.098959722592692</v>
      </c>
      <c r="AO185" s="18">
        <v>7594</v>
      </c>
      <c r="AP185" s="1">
        <v>59481</v>
      </c>
      <c r="AQ185" s="20">
        <f t="shared" si="58"/>
        <v>7.9329154441184313</v>
      </c>
      <c r="AR185" s="20">
        <f t="shared" si="59"/>
        <v>2.7534950467549302</v>
      </c>
      <c r="AS185" s="18"/>
      <c r="AT185" s="18"/>
      <c r="AU185" s="18"/>
      <c r="AV185" s="18">
        <f t="shared" si="60"/>
        <v>0</v>
      </c>
      <c r="AW185" s="18" t="s">
        <v>40</v>
      </c>
      <c r="AX185" s="18" t="s">
        <v>63</v>
      </c>
      <c r="AY185" s="21">
        <v>7167</v>
      </c>
      <c r="AZ185" s="18">
        <v>24700</v>
      </c>
      <c r="BA185" s="20">
        <f t="shared" si="61"/>
        <v>3.2942117898106162</v>
      </c>
      <c r="BB185" s="18">
        <v>4.5999999999999996</v>
      </c>
      <c r="BC185" s="20">
        <f t="shared" si="62"/>
        <v>1.2269938650306749</v>
      </c>
      <c r="BD185" s="18">
        <v>60</v>
      </c>
      <c r="BE185" s="7"/>
    </row>
    <row r="186" spans="1:58" x14ac:dyDescent="0.25">
      <c r="A186" s="6" t="s">
        <v>718</v>
      </c>
      <c r="B186" s="18">
        <v>13309</v>
      </c>
      <c r="C186" s="18" t="s">
        <v>719</v>
      </c>
      <c r="D186" s="18">
        <v>44110</v>
      </c>
      <c r="E186" s="18" t="s">
        <v>718</v>
      </c>
      <c r="F186" s="18">
        <v>44170</v>
      </c>
      <c r="G186" s="18">
        <v>200072726</v>
      </c>
      <c r="H186" s="18" t="s">
        <v>100</v>
      </c>
      <c r="I186" s="18">
        <v>163</v>
      </c>
      <c r="J186" s="18">
        <v>1</v>
      </c>
      <c r="K186" s="18">
        <v>1</v>
      </c>
      <c r="L186" s="18" t="s">
        <v>686</v>
      </c>
      <c r="M186" s="18">
        <v>989</v>
      </c>
      <c r="N186" s="18">
        <v>10</v>
      </c>
      <c r="O186" s="18">
        <v>10</v>
      </c>
      <c r="P186" s="18">
        <v>1</v>
      </c>
      <c r="Q186" s="18" t="s">
        <v>40</v>
      </c>
      <c r="R186" s="18" t="s">
        <v>345</v>
      </c>
      <c r="S186" s="18">
        <v>170</v>
      </c>
      <c r="T186" s="19">
        <f t="shared" si="73"/>
        <v>0.1718907987866532</v>
      </c>
      <c r="U186" s="18">
        <v>1690</v>
      </c>
      <c r="V186" s="18">
        <v>220</v>
      </c>
      <c r="W186" s="18">
        <v>83</v>
      </c>
      <c r="X186" s="18">
        <v>82</v>
      </c>
      <c r="Y186" s="18">
        <v>52</v>
      </c>
      <c r="Z186" s="18">
        <v>4</v>
      </c>
      <c r="AA186" s="18">
        <v>0</v>
      </c>
      <c r="AB186" s="18">
        <v>0</v>
      </c>
      <c r="AC186" s="18">
        <v>4</v>
      </c>
      <c r="AD186" s="18">
        <f t="shared" si="54"/>
        <v>1825</v>
      </c>
      <c r="AE186" s="20">
        <f t="shared" si="74"/>
        <v>1.8452982810920122</v>
      </c>
      <c r="AF186" s="20">
        <f t="shared" si="75"/>
        <v>10.735294117647058</v>
      </c>
      <c r="AG186" s="18">
        <f t="shared" si="70"/>
        <v>306</v>
      </c>
      <c r="AH186" s="20">
        <f t="shared" si="76"/>
        <v>30.940343781597573</v>
      </c>
      <c r="AI186" s="20">
        <f t="shared" si="71"/>
        <v>5.9640522875816995</v>
      </c>
      <c r="AJ186" s="20">
        <f t="shared" si="72"/>
        <v>2.9820261437908497</v>
      </c>
      <c r="AK186" s="18"/>
      <c r="AL186" s="20">
        <f t="shared" si="56"/>
        <v>0</v>
      </c>
      <c r="AM186" s="18">
        <v>95</v>
      </c>
      <c r="AN186" s="20">
        <f t="shared" si="57"/>
        <v>9.6056622851365017</v>
      </c>
      <c r="AO186" s="18">
        <v>745</v>
      </c>
      <c r="AP186" s="18">
        <v>2108</v>
      </c>
      <c r="AQ186" s="20">
        <f t="shared" si="58"/>
        <v>2.1314459049544996</v>
      </c>
      <c r="AR186" s="20">
        <f t="shared" si="59"/>
        <v>1.1550684931506849</v>
      </c>
      <c r="AS186" s="18">
        <v>588</v>
      </c>
      <c r="AT186" s="18">
        <v>0</v>
      </c>
      <c r="AU186" s="18">
        <v>1</v>
      </c>
      <c r="AV186" s="18">
        <f t="shared" si="60"/>
        <v>589</v>
      </c>
      <c r="AW186" s="18" t="s">
        <v>39</v>
      </c>
      <c r="AX186" s="18"/>
      <c r="AY186" s="21">
        <v>482</v>
      </c>
      <c r="AZ186" s="18">
        <v>3466</v>
      </c>
      <c r="BA186" s="20">
        <f t="shared" si="61"/>
        <v>3.5045500505561171</v>
      </c>
      <c r="BB186" s="18">
        <v>0.28000000000000003</v>
      </c>
      <c r="BC186" s="20">
        <f t="shared" si="62"/>
        <v>0.5662285136501517</v>
      </c>
      <c r="BD186" s="18">
        <v>6</v>
      </c>
      <c r="BE186" s="7" t="s">
        <v>40</v>
      </c>
      <c r="BF186" s="2"/>
    </row>
    <row r="187" spans="1:58" x14ac:dyDescent="0.25">
      <c r="A187" s="6" t="s">
        <v>392</v>
      </c>
      <c r="B187" s="18">
        <v>13881</v>
      </c>
      <c r="C187" s="18" t="s">
        <v>393</v>
      </c>
      <c r="D187" s="18">
        <v>44310</v>
      </c>
      <c r="E187" s="18" t="s">
        <v>392</v>
      </c>
      <c r="F187" s="18">
        <v>44174</v>
      </c>
      <c r="G187" s="18">
        <v>244400438</v>
      </c>
      <c r="H187" s="18" t="s">
        <v>155</v>
      </c>
      <c r="I187" s="18">
        <v>109</v>
      </c>
      <c r="J187" s="18">
        <v>1</v>
      </c>
      <c r="K187" s="18">
        <v>1</v>
      </c>
      <c r="L187" s="18" t="s">
        <v>720</v>
      </c>
      <c r="M187" s="18">
        <v>2268</v>
      </c>
      <c r="N187" s="18">
        <v>9.5</v>
      </c>
      <c r="O187" s="18">
        <v>3</v>
      </c>
      <c r="P187" s="18">
        <v>0</v>
      </c>
      <c r="Q187" s="18" t="s">
        <v>40</v>
      </c>
      <c r="R187" s="18" t="s">
        <v>721</v>
      </c>
      <c r="S187" s="18">
        <v>80</v>
      </c>
      <c r="T187" s="19">
        <f t="shared" si="73"/>
        <v>3.5273368606701938E-2</v>
      </c>
      <c r="U187" s="18">
        <v>4839</v>
      </c>
      <c r="V187" s="18">
        <v>358</v>
      </c>
      <c r="W187" s="18">
        <v>5</v>
      </c>
      <c r="X187" s="18">
        <v>0</v>
      </c>
      <c r="Y187" s="18">
        <v>0</v>
      </c>
      <c r="Z187" s="18">
        <v>0</v>
      </c>
      <c r="AA187" s="18">
        <v>0</v>
      </c>
      <c r="AB187" s="18">
        <v>0</v>
      </c>
      <c r="AC187" s="18">
        <v>22</v>
      </c>
      <c r="AD187" s="18">
        <f t="shared" si="54"/>
        <v>4844</v>
      </c>
      <c r="AE187" s="20">
        <f t="shared" si="74"/>
        <v>2.1358024691358026</v>
      </c>
      <c r="AF187" s="20">
        <f t="shared" si="75"/>
        <v>60.55</v>
      </c>
      <c r="AG187" s="18">
        <f t="shared" si="70"/>
        <v>358</v>
      </c>
      <c r="AH187" s="20">
        <f t="shared" si="76"/>
        <v>15.784832451499119</v>
      </c>
      <c r="AI187" s="20">
        <f t="shared" si="71"/>
        <v>13.53072625698324</v>
      </c>
      <c r="AJ187" s="20">
        <f t="shared" si="72"/>
        <v>6.7653631284916198</v>
      </c>
      <c r="AK187" s="18">
        <v>574</v>
      </c>
      <c r="AL187" s="20">
        <f t="shared" si="56"/>
        <v>25.308641975308642</v>
      </c>
      <c r="AM187" s="18">
        <v>404</v>
      </c>
      <c r="AN187" s="20">
        <f t="shared" si="57"/>
        <v>17.813051146384481</v>
      </c>
      <c r="AO187" s="18">
        <v>2980</v>
      </c>
      <c r="AP187" s="18">
        <v>12119</v>
      </c>
      <c r="AQ187" s="20">
        <f t="shared" si="58"/>
        <v>5.3434744268077603</v>
      </c>
      <c r="AR187" s="20">
        <f t="shared" si="59"/>
        <v>2.5018579686209743</v>
      </c>
      <c r="AS187" s="18">
        <v>2943</v>
      </c>
      <c r="AT187" s="18"/>
      <c r="AU187" s="18">
        <v>0</v>
      </c>
      <c r="AV187" s="18">
        <f t="shared" si="60"/>
        <v>2943</v>
      </c>
      <c r="AW187" s="18" t="s">
        <v>40</v>
      </c>
      <c r="AX187" s="18" t="s">
        <v>63</v>
      </c>
      <c r="AY187" s="21">
        <v>2134</v>
      </c>
      <c r="AZ187" s="18">
        <v>7376</v>
      </c>
      <c r="BA187" s="20">
        <f t="shared" si="61"/>
        <v>3.2522045855379189</v>
      </c>
      <c r="BB187" s="18">
        <v>0.8</v>
      </c>
      <c r="BC187" s="20">
        <f t="shared" si="62"/>
        <v>0.70546737213403876</v>
      </c>
      <c r="BD187" s="18">
        <v>20</v>
      </c>
      <c r="BE187" s="7"/>
    </row>
    <row r="188" spans="1:58" x14ac:dyDescent="0.25">
      <c r="A188" s="6" t="s">
        <v>394</v>
      </c>
      <c r="B188" s="18">
        <v>1898</v>
      </c>
      <c r="C188" s="18" t="s">
        <v>72</v>
      </c>
      <c r="D188" s="18">
        <v>44550</v>
      </c>
      <c r="E188" s="18" t="s">
        <v>394</v>
      </c>
      <c r="F188" s="18">
        <v>44176</v>
      </c>
      <c r="G188" s="18">
        <v>244400644</v>
      </c>
      <c r="H188" s="18" t="s">
        <v>66</v>
      </c>
      <c r="I188" s="18">
        <v>126</v>
      </c>
      <c r="J188" s="18">
        <v>1</v>
      </c>
      <c r="K188" s="18">
        <v>1</v>
      </c>
      <c r="L188" s="18" t="s">
        <v>722</v>
      </c>
      <c r="M188" s="18">
        <v>3247</v>
      </c>
      <c r="N188" s="18">
        <v>17</v>
      </c>
      <c r="O188" s="18">
        <v>30</v>
      </c>
      <c r="P188" s="18">
        <v>3</v>
      </c>
      <c r="Q188" s="18" t="s">
        <v>40</v>
      </c>
      <c r="R188" s="18" t="s">
        <v>395</v>
      </c>
      <c r="S188" s="18">
        <v>512</v>
      </c>
      <c r="T188" s="19">
        <f t="shared" si="73"/>
        <v>0.15768401601478288</v>
      </c>
      <c r="U188" s="18">
        <v>16288</v>
      </c>
      <c r="V188" s="18">
        <v>1155</v>
      </c>
      <c r="W188" s="18">
        <v>1206</v>
      </c>
      <c r="X188" s="18">
        <v>13</v>
      </c>
      <c r="Y188" s="18">
        <v>1350</v>
      </c>
      <c r="Z188" s="18">
        <v>32</v>
      </c>
      <c r="AA188" s="18">
        <v>0</v>
      </c>
      <c r="AB188" s="18">
        <v>0</v>
      </c>
      <c r="AC188" s="18">
        <v>24</v>
      </c>
      <c r="AD188" s="18">
        <f t="shared" si="54"/>
        <v>18844</v>
      </c>
      <c r="AE188" s="20">
        <f t="shared" si="74"/>
        <v>5.8035109331690791</v>
      </c>
      <c r="AF188" s="20">
        <f t="shared" si="75"/>
        <v>36.8046875</v>
      </c>
      <c r="AG188" s="18">
        <f t="shared" si="70"/>
        <v>1200</v>
      </c>
      <c r="AH188" s="20">
        <f t="shared" si="76"/>
        <v>36.957191253464735</v>
      </c>
      <c r="AI188" s="20">
        <f t="shared" si="71"/>
        <v>15.703333333333333</v>
      </c>
      <c r="AJ188" s="20">
        <f t="shared" si="72"/>
        <v>7.8516666666666666</v>
      </c>
      <c r="AK188" s="18">
        <v>852</v>
      </c>
      <c r="AL188" s="20">
        <f t="shared" si="56"/>
        <v>26.239605789959963</v>
      </c>
      <c r="AM188" s="18">
        <v>606</v>
      </c>
      <c r="AN188" s="20">
        <f t="shared" si="57"/>
        <v>18.663381582999691</v>
      </c>
      <c r="AO188" s="18">
        <v>5567</v>
      </c>
      <c r="AP188" s="18">
        <v>19750</v>
      </c>
      <c r="AQ188" s="20">
        <f t="shared" si="58"/>
        <v>6.0825377271327383</v>
      </c>
      <c r="AR188" s="20">
        <f t="shared" si="59"/>
        <v>1.0480789641265125</v>
      </c>
      <c r="AS188" s="18"/>
      <c r="AT188" s="18"/>
      <c r="AU188" s="18"/>
      <c r="AV188" s="18">
        <f t="shared" si="60"/>
        <v>0</v>
      </c>
      <c r="AW188" s="18" t="s">
        <v>40</v>
      </c>
      <c r="AX188" s="18" t="s">
        <v>63</v>
      </c>
      <c r="AY188" s="21">
        <v>2056</v>
      </c>
      <c r="AZ188" s="18">
        <v>9876</v>
      </c>
      <c r="BA188" s="20">
        <f t="shared" si="61"/>
        <v>3.0415768401601477</v>
      </c>
      <c r="BB188" s="18">
        <v>1.86</v>
      </c>
      <c r="BC188" s="20">
        <f t="shared" si="62"/>
        <v>1.1456729288574068</v>
      </c>
      <c r="BD188" s="18">
        <v>5</v>
      </c>
      <c r="BE188" s="7"/>
    </row>
    <row r="189" spans="1:58" x14ac:dyDescent="0.25">
      <c r="A189" s="6" t="s">
        <v>396</v>
      </c>
      <c r="B189" s="18">
        <v>13882</v>
      </c>
      <c r="C189" s="18" t="s">
        <v>102</v>
      </c>
      <c r="D189" s="18">
        <v>44680</v>
      </c>
      <c r="E189" s="18" t="s">
        <v>396</v>
      </c>
      <c r="F189" s="18">
        <v>44178</v>
      </c>
      <c r="G189" s="18">
        <v>200071546</v>
      </c>
      <c r="H189" s="18" t="s">
        <v>119</v>
      </c>
      <c r="I189" s="18">
        <v>90</v>
      </c>
      <c r="J189" s="18">
        <v>1</v>
      </c>
      <c r="K189" s="18">
        <v>1</v>
      </c>
      <c r="L189" s="18" t="s">
        <v>723</v>
      </c>
      <c r="M189" s="18">
        <v>2613</v>
      </c>
      <c r="N189" s="18">
        <v>11</v>
      </c>
      <c r="O189" s="18">
        <v>6</v>
      </c>
      <c r="P189" s="18">
        <v>0</v>
      </c>
      <c r="Q189" s="18" t="s">
        <v>39</v>
      </c>
      <c r="R189" s="18" t="s">
        <v>428</v>
      </c>
      <c r="S189" s="18">
        <v>95</v>
      </c>
      <c r="T189" s="19">
        <f t="shared" si="73"/>
        <v>3.6356678147722921E-2</v>
      </c>
      <c r="U189" s="18">
        <v>2836</v>
      </c>
      <c r="V189" s="18">
        <v>426</v>
      </c>
      <c r="W189" s="18">
        <v>13</v>
      </c>
      <c r="X189" s="18">
        <v>0</v>
      </c>
      <c r="Y189" s="18">
        <v>0</v>
      </c>
      <c r="Z189" s="18">
        <v>0</v>
      </c>
      <c r="AA189" s="18">
        <v>0</v>
      </c>
      <c r="AB189" s="18">
        <v>0</v>
      </c>
      <c r="AC189" s="18">
        <v>16</v>
      </c>
      <c r="AD189" s="18">
        <f t="shared" si="54"/>
        <v>2849</v>
      </c>
      <c r="AE189" s="20">
        <f t="shared" si="74"/>
        <v>1.0903176425564485</v>
      </c>
      <c r="AF189" s="20">
        <f t="shared" si="75"/>
        <v>29.989473684210527</v>
      </c>
      <c r="AG189" s="18">
        <f t="shared" si="70"/>
        <v>426</v>
      </c>
      <c r="AH189" s="20">
        <f t="shared" si="76"/>
        <v>16.303099885189436</v>
      </c>
      <c r="AI189" s="20">
        <f t="shared" si="71"/>
        <v>6.687793427230047</v>
      </c>
      <c r="AJ189" s="20">
        <f t="shared" si="72"/>
        <v>3.3438967136150235</v>
      </c>
      <c r="AK189" s="18">
        <v>571</v>
      </c>
      <c r="AL189" s="20">
        <f t="shared" si="56"/>
        <v>21.852277076157673</v>
      </c>
      <c r="AM189" s="18">
        <v>306</v>
      </c>
      <c r="AN189" s="20">
        <f t="shared" si="57"/>
        <v>11.710677382319174</v>
      </c>
      <c r="AO189" s="18"/>
      <c r="AP189" s="18"/>
      <c r="AQ189" s="20">
        <f t="shared" si="58"/>
        <v>0</v>
      </c>
      <c r="AR189" s="20">
        <f t="shared" si="59"/>
        <v>0</v>
      </c>
      <c r="AS189" s="18"/>
      <c r="AT189" s="18"/>
      <c r="AU189" s="18"/>
      <c r="AV189" s="18">
        <f t="shared" si="60"/>
        <v>0</v>
      </c>
      <c r="AW189" s="18" t="s">
        <v>39</v>
      </c>
      <c r="AX189" s="18"/>
      <c r="AY189" s="21">
        <v>1957</v>
      </c>
      <c r="AZ189" s="18">
        <v>6342</v>
      </c>
      <c r="BA189" s="20">
        <f t="shared" si="61"/>
        <v>2.4270952927669347</v>
      </c>
      <c r="BB189" s="18">
        <v>0.8</v>
      </c>
      <c r="BC189" s="20">
        <f t="shared" si="62"/>
        <v>0.61232300038270182</v>
      </c>
      <c r="BD189" s="18">
        <v>17</v>
      </c>
      <c r="BE189" s="7"/>
    </row>
    <row r="190" spans="1:58" x14ac:dyDescent="0.25">
      <c r="A190" s="6" t="s">
        <v>397</v>
      </c>
      <c r="B190" s="18">
        <v>14163</v>
      </c>
      <c r="C190" s="18" t="s">
        <v>81</v>
      </c>
      <c r="D190" s="18">
        <v>44850</v>
      </c>
      <c r="E190" s="18" t="s">
        <v>397</v>
      </c>
      <c r="F190" s="18">
        <v>44179</v>
      </c>
      <c r="G190" s="18">
        <v>244400503</v>
      </c>
      <c r="H190" s="18" t="s">
        <v>96</v>
      </c>
      <c r="I190" s="18">
        <v>58</v>
      </c>
      <c r="J190" s="18">
        <v>1</v>
      </c>
      <c r="K190" s="18">
        <v>1</v>
      </c>
      <c r="L190" s="18" t="s">
        <v>146</v>
      </c>
      <c r="M190" s="18">
        <v>5203</v>
      </c>
      <c r="N190" s="18">
        <v>8.5</v>
      </c>
      <c r="O190" s="18">
        <v>15</v>
      </c>
      <c r="P190" s="18">
        <v>1</v>
      </c>
      <c r="Q190" s="18" t="s">
        <v>39</v>
      </c>
      <c r="R190" s="18" t="s">
        <v>567</v>
      </c>
      <c r="S190" s="18">
        <v>197</v>
      </c>
      <c r="T190" s="19">
        <f t="shared" si="73"/>
        <v>3.7862771477993468E-2</v>
      </c>
      <c r="U190" s="18">
        <v>11528</v>
      </c>
      <c r="V190" s="18">
        <v>550</v>
      </c>
      <c r="W190" s="18">
        <v>0</v>
      </c>
      <c r="X190" s="18">
        <v>0</v>
      </c>
      <c r="Y190" s="18">
        <v>0</v>
      </c>
      <c r="Z190" s="18">
        <v>0</v>
      </c>
      <c r="AA190" s="18">
        <v>0</v>
      </c>
      <c r="AB190" s="18">
        <v>0</v>
      </c>
      <c r="AC190" s="18">
        <v>7</v>
      </c>
      <c r="AD190" s="18">
        <f t="shared" si="54"/>
        <v>11528</v>
      </c>
      <c r="AE190" s="20">
        <f t="shared" si="74"/>
        <v>2.2156448202959833</v>
      </c>
      <c r="AF190" s="20">
        <f t="shared" si="75"/>
        <v>58.517766497461928</v>
      </c>
      <c r="AG190" s="18">
        <f t="shared" si="70"/>
        <v>550</v>
      </c>
      <c r="AH190" s="20">
        <f t="shared" si="76"/>
        <v>10.570824524312897</v>
      </c>
      <c r="AI190" s="20">
        <f t="shared" si="71"/>
        <v>20.96</v>
      </c>
      <c r="AJ190" s="20">
        <f t="shared" si="72"/>
        <v>10.48</v>
      </c>
      <c r="AK190" s="18">
        <v>849</v>
      </c>
      <c r="AL190" s="20">
        <f t="shared" si="56"/>
        <v>16.317509129348451</v>
      </c>
      <c r="AM190" s="18">
        <v>626</v>
      </c>
      <c r="AN190" s="20">
        <f t="shared" si="57"/>
        <v>12.031520276763406</v>
      </c>
      <c r="AO190" s="18"/>
      <c r="AP190" s="18">
        <v>23574</v>
      </c>
      <c r="AQ190" s="20">
        <f t="shared" si="58"/>
        <v>4.5308475879300403</v>
      </c>
      <c r="AR190" s="20">
        <f t="shared" si="59"/>
        <v>2.0449340735600279</v>
      </c>
      <c r="AS190" s="18">
        <v>2602</v>
      </c>
      <c r="AT190" s="18"/>
      <c r="AU190" s="18">
        <v>0</v>
      </c>
      <c r="AV190" s="18">
        <f t="shared" si="60"/>
        <v>2602</v>
      </c>
      <c r="AW190" s="18" t="s">
        <v>39</v>
      </c>
      <c r="AX190" s="18"/>
      <c r="AY190" s="21">
        <v>0</v>
      </c>
      <c r="AZ190" s="18">
        <v>7820</v>
      </c>
      <c r="BA190" s="20">
        <f t="shared" si="61"/>
        <v>1.5029790505477609</v>
      </c>
      <c r="BB190" s="18">
        <v>1.5</v>
      </c>
      <c r="BC190" s="20">
        <f t="shared" si="62"/>
        <v>0.57659042859888521</v>
      </c>
      <c r="BD190" s="18">
        <v>15</v>
      </c>
      <c r="BE190" s="7"/>
    </row>
    <row r="191" spans="1:58" x14ac:dyDescent="0.25">
      <c r="A191" s="6" t="s">
        <v>398</v>
      </c>
      <c r="B191" s="18">
        <v>10449</v>
      </c>
      <c r="C191" s="18" t="s">
        <v>55</v>
      </c>
      <c r="D191" s="18">
        <v>44730</v>
      </c>
      <c r="E191" s="18" t="s">
        <v>398</v>
      </c>
      <c r="F191" s="18">
        <v>44182</v>
      </c>
      <c r="G191" s="18">
        <v>200067346</v>
      </c>
      <c r="H191" s="18" t="s">
        <v>105</v>
      </c>
      <c r="I191" s="18">
        <v>182</v>
      </c>
      <c r="J191" s="18">
        <v>1</v>
      </c>
      <c r="K191" s="18">
        <v>1</v>
      </c>
      <c r="L191" s="18" t="s">
        <v>399</v>
      </c>
      <c r="M191" s="18">
        <v>5322</v>
      </c>
      <c r="N191" s="18">
        <v>21</v>
      </c>
      <c r="O191" s="18">
        <v>80</v>
      </c>
      <c r="P191" s="18">
        <v>5</v>
      </c>
      <c r="Q191" s="18" t="s">
        <v>39</v>
      </c>
      <c r="R191" s="18" t="s">
        <v>88</v>
      </c>
      <c r="S191" s="18">
        <v>550</v>
      </c>
      <c r="T191" s="19">
        <f t="shared" si="73"/>
        <v>0.1033446072904923</v>
      </c>
      <c r="U191" s="18">
        <v>27657</v>
      </c>
      <c r="V191" s="18">
        <v>3322</v>
      </c>
      <c r="W191" s="18">
        <v>370</v>
      </c>
      <c r="X191" s="18">
        <v>25</v>
      </c>
      <c r="Y191" s="18">
        <v>5102</v>
      </c>
      <c r="Z191" s="18">
        <v>448</v>
      </c>
      <c r="AA191" s="18">
        <v>0</v>
      </c>
      <c r="AB191" s="18">
        <v>0</v>
      </c>
      <c r="AC191" s="18">
        <v>2912</v>
      </c>
      <c r="AD191" s="18">
        <f t="shared" si="54"/>
        <v>33129</v>
      </c>
      <c r="AE191" s="20">
        <f t="shared" si="74"/>
        <v>6.224915445321308</v>
      </c>
      <c r="AF191" s="20">
        <f t="shared" si="75"/>
        <v>60.234545454545454</v>
      </c>
      <c r="AG191" s="18">
        <f t="shared" si="70"/>
        <v>3795</v>
      </c>
      <c r="AH191" s="20">
        <f t="shared" si="76"/>
        <v>71.30777903043969</v>
      </c>
      <c r="AI191" s="20">
        <f t="shared" si="71"/>
        <v>8.7296442687747042</v>
      </c>
      <c r="AJ191" s="20">
        <f t="shared" si="72"/>
        <v>4.3648221343873521</v>
      </c>
      <c r="AK191" s="18">
        <v>1752</v>
      </c>
      <c r="AL191" s="20">
        <f t="shared" si="56"/>
        <v>32.919954904171362</v>
      </c>
      <c r="AM191" s="18">
        <v>1373</v>
      </c>
      <c r="AN191" s="20">
        <f t="shared" si="57"/>
        <v>25.798571965426532</v>
      </c>
      <c r="AO191" s="18"/>
      <c r="AP191" s="18">
        <v>50056</v>
      </c>
      <c r="AQ191" s="20">
        <f t="shared" si="58"/>
        <v>9.4054866591506947</v>
      </c>
      <c r="AR191" s="20">
        <f t="shared" si="59"/>
        <v>1.510942074919255</v>
      </c>
      <c r="AS191" s="18">
        <v>1192</v>
      </c>
      <c r="AT191" s="18"/>
      <c r="AU191" s="18">
        <v>320</v>
      </c>
      <c r="AV191" s="18">
        <f t="shared" si="60"/>
        <v>1512</v>
      </c>
      <c r="AW191" s="18" t="s">
        <v>39</v>
      </c>
      <c r="AX191" s="18"/>
      <c r="AY191" s="21">
        <v>5500</v>
      </c>
      <c r="AZ191" s="1">
        <v>21100</v>
      </c>
      <c r="BA191" s="20">
        <f t="shared" si="61"/>
        <v>3.9646749342352501</v>
      </c>
      <c r="BB191" s="18">
        <v>1</v>
      </c>
      <c r="BC191" s="20">
        <f t="shared" si="62"/>
        <v>0.37579857196542654</v>
      </c>
      <c r="BD191" s="18">
        <v>30</v>
      </c>
      <c r="BE191" s="7"/>
    </row>
    <row r="192" spans="1:58" hidden="1" x14ac:dyDescent="0.25">
      <c r="A192" s="6" t="s">
        <v>401</v>
      </c>
      <c r="B192" s="18">
        <v>1899</v>
      </c>
      <c r="C192" s="18" t="s">
        <v>400</v>
      </c>
      <c r="D192" s="18">
        <v>44600</v>
      </c>
      <c r="E192" s="18" t="s">
        <v>401</v>
      </c>
      <c r="F192" s="18">
        <v>44184</v>
      </c>
      <c r="G192" s="18">
        <v>244400644</v>
      </c>
      <c r="H192" s="18" t="s">
        <v>66</v>
      </c>
      <c r="I192" s="18">
        <v>84</v>
      </c>
      <c r="J192" s="18">
        <v>1</v>
      </c>
      <c r="K192" s="18">
        <v>0</v>
      </c>
      <c r="L192" s="18" t="s">
        <v>724</v>
      </c>
      <c r="M192" s="1">
        <v>73139</v>
      </c>
      <c r="N192" s="18">
        <v>30</v>
      </c>
      <c r="O192" s="18">
        <v>189</v>
      </c>
      <c r="P192" s="18">
        <v>26</v>
      </c>
      <c r="Q192" s="18" t="s">
        <v>40</v>
      </c>
      <c r="R192" s="18" t="s">
        <v>402</v>
      </c>
      <c r="S192" s="18">
        <v>3453</v>
      </c>
      <c r="T192" s="19">
        <f t="shared" si="73"/>
        <v>4.7211474042576466E-2</v>
      </c>
      <c r="U192" s="18">
        <v>102954</v>
      </c>
      <c r="V192" s="18">
        <v>7148</v>
      </c>
      <c r="W192" s="18">
        <v>31069</v>
      </c>
      <c r="X192" s="18">
        <v>1418</v>
      </c>
      <c r="Y192" s="18">
        <v>9106</v>
      </c>
      <c r="Z192" s="18">
        <v>488</v>
      </c>
      <c r="AA192" s="18"/>
      <c r="AB192" s="18"/>
      <c r="AC192" s="18">
        <v>217</v>
      </c>
      <c r="AD192" s="18">
        <f t="shared" si="54"/>
        <v>143129</v>
      </c>
      <c r="AE192" s="20">
        <f t="shared" si="74"/>
        <v>1.9569449951462283</v>
      </c>
      <c r="AF192" s="20">
        <f t="shared" si="75"/>
        <v>41.450622646973649</v>
      </c>
      <c r="AG192" s="18">
        <f t="shared" si="70"/>
        <v>9054</v>
      </c>
      <c r="AH192" s="20">
        <f t="shared" si="76"/>
        <v>12.379168432710319</v>
      </c>
      <c r="AI192" s="20">
        <f t="shared" si="71"/>
        <v>15.80837199028054</v>
      </c>
      <c r="AJ192" s="20">
        <f t="shared" si="72"/>
        <v>7.9041859951402698</v>
      </c>
      <c r="AK192" s="18">
        <v>9686</v>
      </c>
      <c r="AL192" s="20">
        <f t="shared" si="56"/>
        <v>13.243276500909227</v>
      </c>
      <c r="AM192" s="18">
        <v>9010</v>
      </c>
      <c r="AN192" s="20">
        <f t="shared" si="57"/>
        <v>12.319009010240775</v>
      </c>
      <c r="AO192" s="18"/>
      <c r="AP192" s="18">
        <v>446432</v>
      </c>
      <c r="AQ192" s="20">
        <f t="shared" si="58"/>
        <v>6.1038843845280901</v>
      </c>
      <c r="AR192" s="20">
        <f t="shared" si="59"/>
        <v>3.1190883748227125</v>
      </c>
      <c r="AS192" s="18"/>
      <c r="AT192" s="18"/>
      <c r="AU192" s="18"/>
      <c r="AV192" s="18">
        <f t="shared" si="60"/>
        <v>0</v>
      </c>
      <c r="AW192" s="18" t="s">
        <v>40</v>
      </c>
      <c r="AX192" s="18" t="s">
        <v>403</v>
      </c>
      <c r="AY192" s="18">
        <v>43435</v>
      </c>
      <c r="AZ192" s="18">
        <v>239157</v>
      </c>
      <c r="BA192" s="20">
        <f t="shared" si="61"/>
        <v>3.2698970453520011</v>
      </c>
      <c r="BB192" s="18">
        <v>36.1</v>
      </c>
      <c r="BC192" s="20">
        <f t="shared" si="62"/>
        <v>0.98716143234115861</v>
      </c>
      <c r="BD192" s="18"/>
      <c r="BE192" s="7"/>
    </row>
    <row r="193" spans="1:59" hidden="1" x14ac:dyDescent="0.25">
      <c r="A193" s="6" t="s">
        <v>725</v>
      </c>
      <c r="B193" s="18">
        <v>5725</v>
      </c>
      <c r="C193" s="18" t="s">
        <v>404</v>
      </c>
      <c r="D193" s="18">
        <v>44600</v>
      </c>
      <c r="E193" s="18" t="s">
        <v>401</v>
      </c>
      <c r="F193" s="18">
        <v>44184</v>
      </c>
      <c r="G193" s="18">
        <v>244400644</v>
      </c>
      <c r="H193" s="18" t="s">
        <v>66</v>
      </c>
      <c r="I193" s="18">
        <v>98</v>
      </c>
      <c r="J193" s="18">
        <v>1</v>
      </c>
      <c r="K193" s="18">
        <v>0</v>
      </c>
      <c r="L193" s="18" t="s">
        <v>724</v>
      </c>
      <c r="M193" s="1">
        <v>0</v>
      </c>
      <c r="N193" s="18">
        <v>26</v>
      </c>
      <c r="O193" s="18">
        <v>64</v>
      </c>
      <c r="P193" s="18">
        <v>7</v>
      </c>
      <c r="Q193" s="18" t="s">
        <v>40</v>
      </c>
      <c r="R193" s="18" t="s">
        <v>402</v>
      </c>
      <c r="S193" s="18">
        <v>383</v>
      </c>
      <c r="T193" s="19"/>
      <c r="U193" s="18">
        <v>10330</v>
      </c>
      <c r="V193" s="18">
        <v>1463</v>
      </c>
      <c r="W193" s="18">
        <v>157</v>
      </c>
      <c r="X193" s="18">
        <v>25</v>
      </c>
      <c r="Y193" s="18">
        <v>935</v>
      </c>
      <c r="Z193" s="18">
        <v>60</v>
      </c>
      <c r="AA193" s="18">
        <v>95</v>
      </c>
      <c r="AB193" s="18"/>
      <c r="AC193" s="18">
        <v>39</v>
      </c>
      <c r="AD193" s="18">
        <f t="shared" si="54"/>
        <v>11517</v>
      </c>
      <c r="AE193" s="20"/>
      <c r="AF193" s="20">
        <f t="shared" si="75"/>
        <v>30.070496083550914</v>
      </c>
      <c r="AG193" s="18">
        <f t="shared" si="70"/>
        <v>1548</v>
      </c>
      <c r="AH193" s="20"/>
      <c r="AI193" s="20">
        <f t="shared" si="71"/>
        <v>7.4399224806201554</v>
      </c>
      <c r="AJ193" s="20">
        <f t="shared" si="72"/>
        <v>3.7199612403100777</v>
      </c>
      <c r="AK193" s="18">
        <v>1247</v>
      </c>
      <c r="AL193" s="20" t="e">
        <f t="shared" si="56"/>
        <v>#DIV/0!</v>
      </c>
      <c r="AM193" s="18">
        <v>1192</v>
      </c>
      <c r="AN193" s="20" t="e">
        <f t="shared" si="57"/>
        <v>#DIV/0!</v>
      </c>
      <c r="AO193" s="18"/>
      <c r="AP193" s="18">
        <v>53751</v>
      </c>
      <c r="AQ193" s="20" t="e">
        <f t="shared" si="58"/>
        <v>#DIV/0!</v>
      </c>
      <c r="AR193" s="20">
        <f t="shared" si="59"/>
        <v>4.6671008075019538</v>
      </c>
      <c r="AS193" s="18"/>
      <c r="AT193" s="18"/>
      <c r="AU193" s="18"/>
      <c r="AV193" s="18">
        <f t="shared" si="60"/>
        <v>0</v>
      </c>
      <c r="AW193" s="18" t="s">
        <v>40</v>
      </c>
      <c r="AX193" s="18" t="s">
        <v>403</v>
      </c>
      <c r="AY193" s="18"/>
      <c r="AZ193" s="18"/>
      <c r="BA193" s="20" t="e">
        <f t="shared" si="61"/>
        <v>#DIV/0!</v>
      </c>
      <c r="BB193" s="18"/>
      <c r="BC193" s="20" t="e">
        <f t="shared" si="62"/>
        <v>#DIV/0!</v>
      </c>
      <c r="BD193" s="18"/>
      <c r="BE193" s="7"/>
    </row>
    <row r="194" spans="1:59" hidden="1" x14ac:dyDescent="0.25">
      <c r="A194" s="6" t="s">
        <v>726</v>
      </c>
      <c r="B194" s="18">
        <v>5724</v>
      </c>
      <c r="C194" s="18" t="s">
        <v>405</v>
      </c>
      <c r="D194" s="18">
        <v>44600</v>
      </c>
      <c r="E194" s="18" t="s">
        <v>401</v>
      </c>
      <c r="F194" s="18">
        <v>44184</v>
      </c>
      <c r="G194" s="18">
        <v>244400644</v>
      </c>
      <c r="H194" s="18" t="s">
        <v>66</v>
      </c>
      <c r="I194" s="18">
        <v>100</v>
      </c>
      <c r="J194" s="18">
        <v>1</v>
      </c>
      <c r="K194" s="18">
        <v>0</v>
      </c>
      <c r="L194" s="18" t="s">
        <v>724</v>
      </c>
      <c r="M194" s="1">
        <v>0</v>
      </c>
      <c r="N194" s="18">
        <v>16</v>
      </c>
      <c r="O194" s="18">
        <v>2</v>
      </c>
      <c r="P194" s="18"/>
      <c r="Q194" s="18" t="s">
        <v>40</v>
      </c>
      <c r="R194" s="18" t="s">
        <v>402</v>
      </c>
      <c r="S194" s="18">
        <v>10</v>
      </c>
      <c r="T194" s="19"/>
      <c r="U194" s="18">
        <v>5685</v>
      </c>
      <c r="V194" s="18">
        <v>770</v>
      </c>
      <c r="W194" s="18">
        <v>173</v>
      </c>
      <c r="X194" s="18">
        <v>11</v>
      </c>
      <c r="Y194" s="18">
        <v>790</v>
      </c>
      <c r="Z194" s="18">
        <v>39</v>
      </c>
      <c r="AA194" s="18"/>
      <c r="AB194" s="18"/>
      <c r="AC194" s="18">
        <v>21</v>
      </c>
      <c r="AD194" s="18">
        <f t="shared" si="54"/>
        <v>6648</v>
      </c>
      <c r="AE194" s="20"/>
      <c r="AF194" s="20">
        <f t="shared" si="75"/>
        <v>664.8</v>
      </c>
      <c r="AG194" s="18">
        <f t="shared" si="70"/>
        <v>820</v>
      </c>
      <c r="AH194" s="20"/>
      <c r="AI194" s="20">
        <f t="shared" si="71"/>
        <v>8.1073170731707318</v>
      </c>
      <c r="AJ194" s="20">
        <f t="shared" si="72"/>
        <v>4.0536585365853659</v>
      </c>
      <c r="AK194" s="18">
        <v>588</v>
      </c>
      <c r="AL194" s="20" t="e">
        <f t="shared" si="56"/>
        <v>#DIV/0!</v>
      </c>
      <c r="AM194" s="18">
        <v>557</v>
      </c>
      <c r="AN194" s="20" t="e">
        <f t="shared" si="57"/>
        <v>#DIV/0!</v>
      </c>
      <c r="AO194" s="18"/>
      <c r="AP194" s="18">
        <v>19310</v>
      </c>
      <c r="AQ194" s="20" t="e">
        <f t="shared" si="58"/>
        <v>#DIV/0!</v>
      </c>
      <c r="AR194" s="20">
        <f t="shared" si="59"/>
        <v>2.9046329723225028</v>
      </c>
      <c r="AS194" s="18"/>
      <c r="AT194" s="18"/>
      <c r="AU194" s="18"/>
      <c r="AV194" s="18">
        <f t="shared" si="60"/>
        <v>0</v>
      </c>
      <c r="AW194" s="18" t="s">
        <v>40</v>
      </c>
      <c r="AX194" s="18" t="s">
        <v>403</v>
      </c>
      <c r="AY194" s="18"/>
      <c r="AZ194" s="18"/>
      <c r="BA194" s="20" t="e">
        <f t="shared" si="61"/>
        <v>#DIV/0!</v>
      </c>
      <c r="BB194" s="18"/>
      <c r="BC194" s="20" t="e">
        <f t="shared" si="62"/>
        <v>#DIV/0!</v>
      </c>
      <c r="BD194" s="18"/>
      <c r="BE194" s="7"/>
    </row>
    <row r="195" spans="1:59" x14ac:dyDescent="0.25">
      <c r="A195" s="6" t="s">
        <v>406</v>
      </c>
      <c r="B195" s="18">
        <v>1900</v>
      </c>
      <c r="C195" s="18" t="s">
        <v>407</v>
      </c>
      <c r="D195" s="18">
        <v>44460</v>
      </c>
      <c r="E195" s="18" t="s">
        <v>406</v>
      </c>
      <c r="F195" s="18">
        <v>44185</v>
      </c>
      <c r="G195" s="18">
        <v>243500741</v>
      </c>
      <c r="H195" s="18" t="s">
        <v>52</v>
      </c>
      <c r="I195" s="18">
        <v>93</v>
      </c>
      <c r="J195" s="18">
        <v>1</v>
      </c>
      <c r="K195" s="18">
        <v>1</v>
      </c>
      <c r="L195" s="18" t="s">
        <v>727</v>
      </c>
      <c r="M195" s="18">
        <v>3311</v>
      </c>
      <c r="N195" s="18">
        <v>18.5</v>
      </c>
      <c r="O195" s="18">
        <v>10</v>
      </c>
      <c r="P195" s="18">
        <v>2</v>
      </c>
      <c r="Q195" s="18" t="s">
        <v>40</v>
      </c>
      <c r="R195" s="18" t="s">
        <v>62</v>
      </c>
      <c r="S195" s="18">
        <v>250</v>
      </c>
      <c r="T195" s="19">
        <f t="shared" ref="T195:T223" si="77">S195/M195</f>
        <v>7.5505889459377834E-2</v>
      </c>
      <c r="U195" s="18">
        <v>11056</v>
      </c>
      <c r="V195" s="18">
        <v>493</v>
      </c>
      <c r="W195" s="18">
        <v>62</v>
      </c>
      <c r="X195" s="18">
        <v>0</v>
      </c>
      <c r="Y195" s="18">
        <v>1338</v>
      </c>
      <c r="Z195" s="18">
        <v>84</v>
      </c>
      <c r="AA195" s="18">
        <v>0</v>
      </c>
      <c r="AB195" s="18">
        <v>0</v>
      </c>
      <c r="AC195" s="18">
        <v>19</v>
      </c>
      <c r="AD195" s="18">
        <f t="shared" ref="AD195:AD228" si="78">U195+W195+Y195+AA195</f>
        <v>12456</v>
      </c>
      <c r="AE195" s="20">
        <f t="shared" ref="AE195:AE223" si="79">AD195/M195</f>
        <v>3.7620054364240412</v>
      </c>
      <c r="AF195" s="20">
        <f t="shared" si="75"/>
        <v>49.823999999999998</v>
      </c>
      <c r="AG195" s="18">
        <f t="shared" si="70"/>
        <v>577</v>
      </c>
      <c r="AH195" s="20">
        <f t="shared" ref="AH195:AH223" si="80">AG195*100/M195</f>
        <v>17.426759287224403</v>
      </c>
      <c r="AI195" s="20">
        <f t="shared" si="71"/>
        <v>21.587521663778162</v>
      </c>
      <c r="AJ195" s="20">
        <f t="shared" si="72"/>
        <v>10.793760831889081</v>
      </c>
      <c r="AK195" s="18">
        <v>699</v>
      </c>
      <c r="AL195" s="20">
        <f t="shared" ref="AL195:AL258" si="81">AK195*100/M195</f>
        <v>21.111446692842041</v>
      </c>
      <c r="AM195" s="18">
        <v>208</v>
      </c>
      <c r="AN195" s="20">
        <f t="shared" ref="AN195:AN258" si="82">AM195*100/M195</f>
        <v>6.2820900030202358</v>
      </c>
      <c r="AO195" s="18"/>
      <c r="AP195" s="18">
        <v>20923</v>
      </c>
      <c r="AQ195" s="20">
        <f t="shared" ref="AQ195:AQ258" si="83">AP195/M195</f>
        <v>6.3192389006342493</v>
      </c>
      <c r="AR195" s="20">
        <f t="shared" ref="AR195:AR228" si="84">AP195/AD195</f>
        <v>1.6797527296082209</v>
      </c>
      <c r="AS195" s="18">
        <v>1282</v>
      </c>
      <c r="AT195" s="18"/>
      <c r="AU195" s="18">
        <v>995</v>
      </c>
      <c r="AV195" s="18">
        <f t="shared" ref="AV195:AV258" si="85">AS195+AT195+AU195</f>
        <v>2277</v>
      </c>
      <c r="AW195" s="18" t="s">
        <v>39</v>
      </c>
      <c r="AX195" s="18"/>
      <c r="AY195" s="21">
        <v>1987</v>
      </c>
      <c r="AZ195" s="18">
        <v>11746</v>
      </c>
      <c r="BA195" s="20">
        <f t="shared" ref="BA195:BA258" si="86">AZ195/M195</f>
        <v>3.5475687103594082</v>
      </c>
      <c r="BB195" s="18"/>
      <c r="BC195" s="20">
        <f t="shared" ref="BC195:BC258" si="87">BB195*2000/M195</f>
        <v>0</v>
      </c>
      <c r="BD195" s="18">
        <v>6</v>
      </c>
      <c r="BE195" s="7"/>
    </row>
    <row r="196" spans="1:59" x14ac:dyDescent="0.25">
      <c r="A196" s="6" t="s">
        <v>408</v>
      </c>
      <c r="B196" s="18">
        <v>14164</v>
      </c>
      <c r="C196" s="18" t="s">
        <v>145</v>
      </c>
      <c r="D196" s="18">
        <v>44320</v>
      </c>
      <c r="E196" s="18" t="s">
        <v>408</v>
      </c>
      <c r="F196" s="18">
        <v>44187</v>
      </c>
      <c r="G196" s="18">
        <v>244400586</v>
      </c>
      <c r="H196" s="18" t="s">
        <v>124</v>
      </c>
      <c r="I196" s="18">
        <v>189</v>
      </c>
      <c r="J196" s="18">
        <v>1</v>
      </c>
      <c r="K196" s="18">
        <v>1</v>
      </c>
      <c r="L196" s="18" t="s">
        <v>409</v>
      </c>
      <c r="M196" s="18">
        <v>4723</v>
      </c>
      <c r="N196" s="18">
        <v>21</v>
      </c>
      <c r="O196" s="18">
        <v>15</v>
      </c>
      <c r="P196" s="18">
        <v>4</v>
      </c>
      <c r="Q196" s="18" t="s">
        <v>40</v>
      </c>
      <c r="R196" s="18" t="s">
        <v>410</v>
      </c>
      <c r="S196" s="18">
        <v>455</v>
      </c>
      <c r="T196" s="19">
        <f t="shared" si="77"/>
        <v>9.6337073893711628E-2</v>
      </c>
      <c r="U196" s="18">
        <v>9456</v>
      </c>
      <c r="V196" s="18">
        <v>1049</v>
      </c>
      <c r="W196" s="18">
        <v>88</v>
      </c>
      <c r="X196" s="18">
        <v>88</v>
      </c>
      <c r="Y196" s="18">
        <v>684</v>
      </c>
      <c r="Z196" s="18">
        <v>595</v>
      </c>
      <c r="AA196" s="18"/>
      <c r="AB196" s="18"/>
      <c r="AC196" s="18">
        <v>903</v>
      </c>
      <c r="AD196" s="18">
        <f t="shared" si="78"/>
        <v>10228</v>
      </c>
      <c r="AE196" s="20">
        <f t="shared" si="79"/>
        <v>2.1655727291975437</v>
      </c>
      <c r="AF196" s="20">
        <f t="shared" si="75"/>
        <v>22.479120879120877</v>
      </c>
      <c r="AG196" s="18">
        <f t="shared" si="70"/>
        <v>1732</v>
      </c>
      <c r="AH196" s="20">
        <f t="shared" si="80"/>
        <v>36.671607029430447</v>
      </c>
      <c r="AI196" s="20">
        <f t="shared" si="71"/>
        <v>5.9053117782909927</v>
      </c>
      <c r="AJ196" s="20">
        <f t="shared" si="72"/>
        <v>2.9526558891454964</v>
      </c>
      <c r="AK196" s="18">
        <v>623</v>
      </c>
      <c r="AL196" s="20">
        <f t="shared" si="81"/>
        <v>13.190768579292822</v>
      </c>
      <c r="AM196" s="18"/>
      <c r="AN196" s="20">
        <f t="shared" si="82"/>
        <v>0</v>
      </c>
      <c r="AO196" s="18"/>
      <c r="AP196" s="18">
        <v>28142</v>
      </c>
      <c r="AQ196" s="20">
        <f t="shared" si="83"/>
        <v>5.958500952784247</v>
      </c>
      <c r="AR196" s="20">
        <f t="shared" si="84"/>
        <v>2.7514665623777863</v>
      </c>
      <c r="AS196" s="18">
        <v>3307</v>
      </c>
      <c r="AT196" s="18"/>
      <c r="AU196" s="18">
        <v>392</v>
      </c>
      <c r="AV196" s="18">
        <f t="shared" si="85"/>
        <v>3699</v>
      </c>
      <c r="AW196" s="18" t="s">
        <v>40</v>
      </c>
      <c r="AX196" s="18" t="s">
        <v>728</v>
      </c>
      <c r="AY196" s="21">
        <v>10630</v>
      </c>
      <c r="AZ196" s="18">
        <v>18006</v>
      </c>
      <c r="BA196" s="20">
        <f t="shared" si="86"/>
        <v>3.8124073681981789</v>
      </c>
      <c r="BB196" s="1">
        <v>2</v>
      </c>
      <c r="BC196" s="20">
        <f t="shared" si="87"/>
        <v>0.84691933093372851</v>
      </c>
      <c r="BD196" s="18">
        <v>30</v>
      </c>
      <c r="BE196" s="7"/>
    </row>
    <row r="197" spans="1:59" x14ac:dyDescent="0.25">
      <c r="A197" s="6" t="s">
        <v>411</v>
      </c>
      <c r="B197" s="18">
        <v>1901</v>
      </c>
      <c r="C197" s="18" t="s">
        <v>84</v>
      </c>
      <c r="D197" s="18">
        <v>44310</v>
      </c>
      <c r="E197" s="18" t="s">
        <v>411</v>
      </c>
      <c r="F197" s="18">
        <v>44188</v>
      </c>
      <c r="G197" s="18">
        <v>244400438</v>
      </c>
      <c r="H197" s="18" t="s">
        <v>155</v>
      </c>
      <c r="I197" s="18">
        <v>33</v>
      </c>
      <c r="J197" s="18">
        <v>1</v>
      </c>
      <c r="K197" s="18">
        <v>1</v>
      </c>
      <c r="L197" s="18" t="s">
        <v>412</v>
      </c>
      <c r="M197" s="18">
        <v>9270</v>
      </c>
      <c r="N197" s="18">
        <v>24.5</v>
      </c>
      <c r="O197" s="18">
        <v>30</v>
      </c>
      <c r="P197" s="18">
        <v>2</v>
      </c>
      <c r="Q197" s="18" t="s">
        <v>40</v>
      </c>
      <c r="R197" s="18" t="s">
        <v>88</v>
      </c>
      <c r="S197" s="18">
        <v>450</v>
      </c>
      <c r="T197" s="19">
        <f t="shared" si="77"/>
        <v>4.8543689320388349E-2</v>
      </c>
      <c r="U197" s="18">
        <v>17763</v>
      </c>
      <c r="V197" s="18">
        <v>1511</v>
      </c>
      <c r="W197" s="18">
        <v>191</v>
      </c>
      <c r="X197" s="18">
        <v>18</v>
      </c>
      <c r="Y197" s="18">
        <v>0</v>
      </c>
      <c r="Z197" s="18">
        <v>0</v>
      </c>
      <c r="AA197" s="18">
        <v>16</v>
      </c>
      <c r="AB197" s="18">
        <v>0</v>
      </c>
      <c r="AC197" s="18">
        <v>42</v>
      </c>
      <c r="AD197" s="18">
        <f t="shared" si="78"/>
        <v>17970</v>
      </c>
      <c r="AE197" s="20">
        <f t="shared" si="79"/>
        <v>1.9385113268608414</v>
      </c>
      <c r="AF197" s="20">
        <f t="shared" si="75"/>
        <v>39.93333333333333</v>
      </c>
      <c r="AG197" s="18">
        <f t="shared" si="70"/>
        <v>1529</v>
      </c>
      <c r="AH197" s="20">
        <f t="shared" si="80"/>
        <v>16.494066882416398</v>
      </c>
      <c r="AI197" s="20">
        <f t="shared" si="71"/>
        <v>11.752779594506213</v>
      </c>
      <c r="AJ197" s="20">
        <f t="shared" si="72"/>
        <v>5.8763897972531067</v>
      </c>
      <c r="AK197" s="18">
        <v>2281</v>
      </c>
      <c r="AL197" s="20">
        <f t="shared" si="81"/>
        <v>24.606256742179074</v>
      </c>
      <c r="AM197" s="18">
        <v>1941</v>
      </c>
      <c r="AN197" s="20">
        <f t="shared" si="82"/>
        <v>20.938511326860841</v>
      </c>
      <c r="AO197" s="18"/>
      <c r="AP197" s="18">
        <v>68393</v>
      </c>
      <c r="AQ197" s="20">
        <f t="shared" si="83"/>
        <v>7.3778856526429344</v>
      </c>
      <c r="AR197" s="20">
        <f t="shared" si="84"/>
        <v>3.805954368391764</v>
      </c>
      <c r="AS197" s="18">
        <v>276</v>
      </c>
      <c r="AT197" s="18"/>
      <c r="AU197" s="18">
        <v>0</v>
      </c>
      <c r="AV197" s="18">
        <f t="shared" si="85"/>
        <v>276</v>
      </c>
      <c r="AW197" s="18" t="s">
        <v>39</v>
      </c>
      <c r="AX197" s="18"/>
      <c r="AY197" s="21">
        <v>3900</v>
      </c>
      <c r="AZ197" s="18">
        <v>21220</v>
      </c>
      <c r="BA197" s="20">
        <f t="shared" si="86"/>
        <v>2.2891046386192015</v>
      </c>
      <c r="BB197" s="18">
        <v>4.8</v>
      </c>
      <c r="BC197" s="20">
        <f t="shared" si="87"/>
        <v>1.035598705501618</v>
      </c>
      <c r="BD197" s="18">
        <v>20</v>
      </c>
      <c r="BE197" s="7"/>
    </row>
    <row r="198" spans="1:59" x14ac:dyDescent="0.25">
      <c r="A198" s="6" t="s">
        <v>413</v>
      </c>
      <c r="B198" s="18">
        <v>13888</v>
      </c>
      <c r="C198" s="18" t="s">
        <v>102</v>
      </c>
      <c r="D198" s="18">
        <v>44320</v>
      </c>
      <c r="E198" s="18" t="s">
        <v>413</v>
      </c>
      <c r="F198" s="18">
        <v>44192</v>
      </c>
      <c r="G198" s="18">
        <v>244400586</v>
      </c>
      <c r="H198" s="18" t="s">
        <v>124</v>
      </c>
      <c r="I198" s="18">
        <v>60</v>
      </c>
      <c r="J198" s="18">
        <v>1</v>
      </c>
      <c r="K198" s="18">
        <v>1</v>
      </c>
      <c r="L198" s="18">
        <v>0</v>
      </c>
      <c r="M198" s="18">
        <v>2675</v>
      </c>
      <c r="N198" s="18">
        <v>10</v>
      </c>
      <c r="O198" s="18">
        <v>10</v>
      </c>
      <c r="P198" s="18">
        <v>2</v>
      </c>
      <c r="Q198" s="18" t="s">
        <v>40</v>
      </c>
      <c r="R198" s="18" t="s">
        <v>729</v>
      </c>
      <c r="S198" s="18">
        <v>110</v>
      </c>
      <c r="T198" s="19">
        <f t="shared" si="77"/>
        <v>4.1121495327102804E-2</v>
      </c>
      <c r="U198" s="18">
        <v>9308</v>
      </c>
      <c r="V198" s="18">
        <v>456</v>
      </c>
      <c r="W198" s="18">
        <v>221</v>
      </c>
      <c r="X198" s="18">
        <v>0</v>
      </c>
      <c r="Y198" s="18">
        <v>522</v>
      </c>
      <c r="Z198" s="18">
        <v>21</v>
      </c>
      <c r="AA198" s="18">
        <v>0</v>
      </c>
      <c r="AB198" s="18">
        <v>0</v>
      </c>
      <c r="AC198" s="18">
        <v>13</v>
      </c>
      <c r="AD198" s="18">
        <f t="shared" si="78"/>
        <v>10051</v>
      </c>
      <c r="AE198" s="20">
        <f t="shared" si="79"/>
        <v>3.7573831775700937</v>
      </c>
      <c r="AF198" s="20">
        <f t="shared" si="75"/>
        <v>91.372727272727275</v>
      </c>
      <c r="AG198" s="18">
        <f t="shared" si="70"/>
        <v>477</v>
      </c>
      <c r="AH198" s="20">
        <f t="shared" si="80"/>
        <v>17.831775700934578</v>
      </c>
      <c r="AI198" s="20">
        <f t="shared" si="71"/>
        <v>21.071278825995808</v>
      </c>
      <c r="AJ198" s="20">
        <f t="shared" si="72"/>
        <v>10.535639412997904</v>
      </c>
      <c r="AK198" s="18">
        <v>1130</v>
      </c>
      <c r="AL198" s="20">
        <f t="shared" si="81"/>
        <v>42.242990654205606</v>
      </c>
      <c r="AM198" s="18">
        <v>216</v>
      </c>
      <c r="AN198" s="20">
        <f t="shared" si="82"/>
        <v>8.074766355140186</v>
      </c>
      <c r="AO198" s="18">
        <v>1081</v>
      </c>
      <c r="AP198" s="18">
        <v>4951</v>
      </c>
      <c r="AQ198" s="20">
        <f t="shared" si="83"/>
        <v>1.8508411214953271</v>
      </c>
      <c r="AR198" s="20">
        <f t="shared" si="84"/>
        <v>0.49258780220873544</v>
      </c>
      <c r="AS198" s="18">
        <v>628</v>
      </c>
      <c r="AT198" s="18"/>
      <c r="AU198" s="18">
        <v>15</v>
      </c>
      <c r="AV198" s="18">
        <f t="shared" si="85"/>
        <v>643</v>
      </c>
      <c r="AW198" s="18" t="s">
        <v>39</v>
      </c>
      <c r="AX198" s="18"/>
      <c r="AY198" s="21">
        <v>3659</v>
      </c>
      <c r="AZ198" s="18">
        <v>4572</v>
      </c>
      <c r="BA198" s="20">
        <f t="shared" si="86"/>
        <v>1.709158878504673</v>
      </c>
      <c r="BB198" s="18">
        <v>0.85</v>
      </c>
      <c r="BC198" s="20">
        <f t="shared" si="87"/>
        <v>0.63551401869158874</v>
      </c>
      <c r="BD198" s="18">
        <v>11</v>
      </c>
      <c r="BE198" s="7"/>
    </row>
    <row r="199" spans="1:59" x14ac:dyDescent="0.25">
      <c r="A199" s="6" t="s">
        <v>730</v>
      </c>
      <c r="B199" s="18">
        <v>13201</v>
      </c>
      <c r="C199" s="18" t="s">
        <v>731</v>
      </c>
      <c r="D199" s="18">
        <v>44590</v>
      </c>
      <c r="E199" s="18" t="s">
        <v>730</v>
      </c>
      <c r="F199" s="18">
        <v>44193</v>
      </c>
      <c r="G199" s="18">
        <v>200072726</v>
      </c>
      <c r="H199" s="18" t="s">
        <v>100</v>
      </c>
      <c r="I199" s="18">
        <v>168</v>
      </c>
      <c r="J199" s="18">
        <v>1</v>
      </c>
      <c r="K199" s="18">
        <v>1</v>
      </c>
      <c r="L199" s="18" t="s">
        <v>686</v>
      </c>
      <c r="M199" s="18">
        <v>1559</v>
      </c>
      <c r="N199" s="18">
        <v>8</v>
      </c>
      <c r="O199" s="18">
        <v>1</v>
      </c>
      <c r="P199" s="18">
        <v>1</v>
      </c>
      <c r="Q199" s="18" t="s">
        <v>40</v>
      </c>
      <c r="R199" s="18" t="s">
        <v>345</v>
      </c>
      <c r="S199" s="18">
        <v>41</v>
      </c>
      <c r="T199" s="19">
        <f t="shared" si="77"/>
        <v>2.6298909557408594E-2</v>
      </c>
      <c r="U199" s="18">
        <v>1562</v>
      </c>
      <c r="V199" s="18">
        <v>167</v>
      </c>
      <c r="W199" s="18">
        <v>104</v>
      </c>
      <c r="X199" s="18">
        <v>2</v>
      </c>
      <c r="Y199" s="18">
        <v>121</v>
      </c>
      <c r="Z199" s="18">
        <v>10</v>
      </c>
      <c r="AA199" s="18"/>
      <c r="AB199" s="18"/>
      <c r="AC199" s="18">
        <v>5</v>
      </c>
      <c r="AD199" s="18">
        <f t="shared" si="78"/>
        <v>1787</v>
      </c>
      <c r="AE199" s="20">
        <f t="shared" si="79"/>
        <v>1.1462475946119308</v>
      </c>
      <c r="AF199" s="20">
        <f t="shared" si="75"/>
        <v>43.585365853658537</v>
      </c>
      <c r="AG199" s="18">
        <f t="shared" si="70"/>
        <v>179</v>
      </c>
      <c r="AH199" s="20">
        <f t="shared" si="80"/>
        <v>11.481719050673508</v>
      </c>
      <c r="AI199" s="20">
        <f t="shared" si="71"/>
        <v>9.983240223463687</v>
      </c>
      <c r="AJ199" s="20">
        <f t="shared" si="72"/>
        <v>4.9916201117318435</v>
      </c>
      <c r="AK199" s="18"/>
      <c r="AL199" s="20">
        <f t="shared" si="81"/>
        <v>0</v>
      </c>
      <c r="AM199" s="18">
        <v>71</v>
      </c>
      <c r="AN199" s="20">
        <f t="shared" si="82"/>
        <v>4.5542014111610003</v>
      </c>
      <c r="AO199" s="18">
        <v>669</v>
      </c>
      <c r="AP199" s="18">
        <v>2133</v>
      </c>
      <c r="AQ199" s="20">
        <f t="shared" si="83"/>
        <v>1.3681847338037203</v>
      </c>
      <c r="AR199" s="20">
        <f t="shared" si="84"/>
        <v>1.1936205931729156</v>
      </c>
      <c r="AS199" s="18"/>
      <c r="AT199" s="18"/>
      <c r="AU199" s="18"/>
      <c r="AV199" s="18">
        <f t="shared" si="85"/>
        <v>0</v>
      </c>
      <c r="AW199" s="18" t="s">
        <v>39</v>
      </c>
      <c r="AX199" s="18"/>
      <c r="AY199" s="21">
        <v>488</v>
      </c>
      <c r="AZ199" s="18">
        <v>2027</v>
      </c>
      <c r="BA199" s="20">
        <f t="shared" si="86"/>
        <v>1.3001924310455419</v>
      </c>
      <c r="BB199" s="18">
        <v>0.25</v>
      </c>
      <c r="BC199" s="20">
        <f t="shared" si="87"/>
        <v>0.32071840923669021</v>
      </c>
      <c r="BD199" s="18">
        <v>1</v>
      </c>
      <c r="BE199" s="7" t="s">
        <v>40</v>
      </c>
      <c r="BF199" s="2"/>
    </row>
    <row r="200" spans="1:59" x14ac:dyDescent="0.25">
      <c r="A200" s="6" t="s">
        <v>414</v>
      </c>
      <c r="B200" s="18">
        <v>4463</v>
      </c>
      <c r="C200" s="18" t="s">
        <v>415</v>
      </c>
      <c r="D200" s="18">
        <v>44880</v>
      </c>
      <c r="E200" s="18" t="s">
        <v>414</v>
      </c>
      <c r="F200" s="18">
        <v>44194</v>
      </c>
      <c r="G200" s="18">
        <v>244400404</v>
      </c>
      <c r="H200" s="18" t="s">
        <v>56</v>
      </c>
      <c r="I200" s="18">
        <v>55</v>
      </c>
      <c r="J200" s="18">
        <v>1</v>
      </c>
      <c r="K200" s="18">
        <v>1</v>
      </c>
      <c r="L200" s="18" t="s">
        <v>416</v>
      </c>
      <c r="M200" s="18">
        <v>8644</v>
      </c>
      <c r="N200" s="18">
        <v>14</v>
      </c>
      <c r="O200" s="18">
        <v>65</v>
      </c>
      <c r="P200" s="18">
        <v>7</v>
      </c>
      <c r="Q200" s="18" t="s">
        <v>40</v>
      </c>
      <c r="R200" s="18" t="s">
        <v>140</v>
      </c>
      <c r="S200" s="18">
        <v>482</v>
      </c>
      <c r="T200" s="19">
        <f t="shared" si="77"/>
        <v>5.5761221656640443E-2</v>
      </c>
      <c r="U200" s="18">
        <v>14723</v>
      </c>
      <c r="V200" s="18">
        <v>1420</v>
      </c>
      <c r="W200" s="18">
        <v>244</v>
      </c>
      <c r="X200" s="18">
        <v>6</v>
      </c>
      <c r="Y200" s="18">
        <v>280</v>
      </c>
      <c r="Z200" s="18">
        <v>0</v>
      </c>
      <c r="AA200" s="18">
        <v>0</v>
      </c>
      <c r="AB200" s="18">
        <v>0</v>
      </c>
      <c r="AC200" s="18">
        <v>67</v>
      </c>
      <c r="AD200" s="18">
        <f t="shared" si="78"/>
        <v>15247</v>
      </c>
      <c r="AE200" s="20">
        <f t="shared" si="79"/>
        <v>1.7638824618232301</v>
      </c>
      <c r="AF200" s="20">
        <f t="shared" si="75"/>
        <v>31.632780082987551</v>
      </c>
      <c r="AG200" s="18">
        <f t="shared" si="70"/>
        <v>1426</v>
      </c>
      <c r="AH200" s="20">
        <f t="shared" si="80"/>
        <v>16.496992133271632</v>
      </c>
      <c r="AI200" s="20">
        <f t="shared" si="71"/>
        <v>10.692145862552595</v>
      </c>
      <c r="AJ200" s="20">
        <f t="shared" si="72"/>
        <v>5.3460729312762973</v>
      </c>
      <c r="AK200" s="18">
        <v>2812</v>
      </c>
      <c r="AL200" s="20">
        <f t="shared" si="81"/>
        <v>32.531235539102269</v>
      </c>
      <c r="AM200" s="18">
        <v>1493</v>
      </c>
      <c r="AN200" s="20">
        <f t="shared" si="82"/>
        <v>17.272096251735309</v>
      </c>
      <c r="AO200" s="18"/>
      <c r="AP200" s="18">
        <v>24621</v>
      </c>
      <c r="AQ200" s="20">
        <f t="shared" si="83"/>
        <v>2.8483341045812125</v>
      </c>
      <c r="AR200" s="20">
        <f t="shared" si="84"/>
        <v>1.6148094707155507</v>
      </c>
      <c r="AS200" s="18"/>
      <c r="AT200" s="18"/>
      <c r="AU200" s="18"/>
      <c r="AV200" s="18">
        <f t="shared" si="85"/>
        <v>0</v>
      </c>
      <c r="AW200" s="18" t="s">
        <v>39</v>
      </c>
      <c r="AX200" s="18"/>
      <c r="AY200" s="21"/>
      <c r="AZ200" s="18"/>
      <c r="BA200" s="20">
        <f t="shared" si="86"/>
        <v>0</v>
      </c>
      <c r="BB200" s="18">
        <v>3</v>
      </c>
      <c r="BC200" s="20">
        <f t="shared" si="87"/>
        <v>0.69412309116149928</v>
      </c>
      <c r="BD200" s="18"/>
      <c r="BE200" s="7"/>
    </row>
    <row r="201" spans="1:59" x14ac:dyDescent="0.25">
      <c r="A201" s="6" t="s">
        <v>417</v>
      </c>
      <c r="B201" s="18">
        <v>1889</v>
      </c>
      <c r="C201" s="18" t="s">
        <v>418</v>
      </c>
      <c r="D201" s="18">
        <v>44260</v>
      </c>
      <c r="E201" s="18" t="s">
        <v>417</v>
      </c>
      <c r="F201" s="18">
        <v>44195</v>
      </c>
      <c r="G201" s="18">
        <v>200072734</v>
      </c>
      <c r="H201" s="18" t="s">
        <v>76</v>
      </c>
      <c r="I201" s="18">
        <v>81</v>
      </c>
      <c r="J201" s="18">
        <v>1</v>
      </c>
      <c r="K201" s="18">
        <v>1</v>
      </c>
      <c r="L201" s="18" t="s">
        <v>732</v>
      </c>
      <c r="M201" s="18">
        <v>9250</v>
      </c>
      <c r="N201" s="18">
        <v>17.5</v>
      </c>
      <c r="O201" s="18">
        <v>20</v>
      </c>
      <c r="P201" s="18">
        <v>4</v>
      </c>
      <c r="Q201" s="18" t="s">
        <v>40</v>
      </c>
      <c r="R201" s="18" t="s">
        <v>529</v>
      </c>
      <c r="S201" s="18">
        <v>287</v>
      </c>
      <c r="T201" s="19">
        <f t="shared" si="77"/>
        <v>3.1027027027027029E-2</v>
      </c>
      <c r="U201" s="18">
        <v>13114</v>
      </c>
      <c r="V201" s="18">
        <v>2165</v>
      </c>
      <c r="W201" s="18">
        <v>1376</v>
      </c>
      <c r="X201" s="18">
        <v>187</v>
      </c>
      <c r="Y201" s="18">
        <v>1743</v>
      </c>
      <c r="Z201" s="18">
        <v>198</v>
      </c>
      <c r="AA201" s="18">
        <v>51</v>
      </c>
      <c r="AB201" s="18">
        <v>2</v>
      </c>
      <c r="AC201" s="18">
        <v>54</v>
      </c>
      <c r="AD201" s="18">
        <f t="shared" si="78"/>
        <v>16284</v>
      </c>
      <c r="AE201" s="20">
        <f t="shared" si="79"/>
        <v>1.7604324324324325</v>
      </c>
      <c r="AF201" s="20">
        <f t="shared" si="75"/>
        <v>56.738675958188153</v>
      </c>
      <c r="AG201" s="18">
        <f t="shared" si="70"/>
        <v>2552</v>
      </c>
      <c r="AH201" s="20">
        <f t="shared" si="80"/>
        <v>27.589189189189188</v>
      </c>
      <c r="AI201" s="20">
        <f t="shared" si="71"/>
        <v>6.3808777429467085</v>
      </c>
      <c r="AJ201" s="20">
        <f t="shared" si="72"/>
        <v>3.1904388714733543</v>
      </c>
      <c r="AK201" s="18"/>
      <c r="AL201" s="20">
        <f t="shared" si="81"/>
        <v>0</v>
      </c>
      <c r="AM201" s="18">
        <v>1827</v>
      </c>
      <c r="AN201" s="20">
        <f t="shared" si="82"/>
        <v>19.751351351351353</v>
      </c>
      <c r="AO201" s="18"/>
      <c r="AP201" s="18">
        <v>66018</v>
      </c>
      <c r="AQ201" s="20">
        <f t="shared" si="83"/>
        <v>7.1370810810810807</v>
      </c>
      <c r="AR201" s="20">
        <f t="shared" si="84"/>
        <v>4.054163596168018</v>
      </c>
      <c r="AS201" s="18">
        <v>880</v>
      </c>
      <c r="AT201" s="18">
        <v>27</v>
      </c>
      <c r="AU201" s="18">
        <v>46</v>
      </c>
      <c r="AV201" s="18">
        <f t="shared" si="85"/>
        <v>953</v>
      </c>
      <c r="AW201" s="18" t="s">
        <v>39</v>
      </c>
      <c r="AX201" s="18"/>
      <c r="AY201" s="27">
        <v>7455</v>
      </c>
      <c r="AZ201" s="18">
        <v>36579</v>
      </c>
      <c r="BA201" s="20">
        <f t="shared" si="86"/>
        <v>3.9544864864864864</v>
      </c>
      <c r="BB201" s="1">
        <v>3</v>
      </c>
      <c r="BC201" s="20">
        <f t="shared" si="87"/>
        <v>0.64864864864864868</v>
      </c>
      <c r="BD201" s="18">
        <v>9</v>
      </c>
      <c r="BE201" s="7" t="s">
        <v>40</v>
      </c>
    </row>
    <row r="202" spans="1:59" x14ac:dyDescent="0.25">
      <c r="A202" s="6" t="s">
        <v>419</v>
      </c>
      <c r="B202" s="18">
        <v>4733</v>
      </c>
      <c r="C202" s="18" t="s">
        <v>420</v>
      </c>
      <c r="D202" s="18">
        <v>44530</v>
      </c>
      <c r="E202" s="18" t="s">
        <v>419</v>
      </c>
      <c r="F202" s="18">
        <v>44196</v>
      </c>
      <c r="G202" s="18">
        <v>200000438</v>
      </c>
      <c r="H202" s="18" t="s">
        <v>131</v>
      </c>
      <c r="I202" s="18">
        <v>10</v>
      </c>
      <c r="J202" s="18">
        <v>1</v>
      </c>
      <c r="K202" s="18">
        <v>1</v>
      </c>
      <c r="L202" s="18" t="s">
        <v>132</v>
      </c>
      <c r="M202" s="18">
        <v>1656</v>
      </c>
      <c r="N202" s="18">
        <v>8</v>
      </c>
      <c r="O202" s="18"/>
      <c r="P202" s="18">
        <v>3</v>
      </c>
      <c r="Q202" s="18" t="s">
        <v>39</v>
      </c>
      <c r="R202" s="18" t="s">
        <v>548</v>
      </c>
      <c r="S202" s="18">
        <v>183</v>
      </c>
      <c r="T202" s="19">
        <f t="shared" si="77"/>
        <v>0.1105072463768116</v>
      </c>
      <c r="U202" s="18">
        <v>4153</v>
      </c>
      <c r="V202" s="18">
        <v>183</v>
      </c>
      <c r="W202" s="18">
        <v>112</v>
      </c>
      <c r="X202" s="18">
        <v>0</v>
      </c>
      <c r="Y202" s="18">
        <v>91</v>
      </c>
      <c r="Z202" s="18">
        <v>0</v>
      </c>
      <c r="AA202" s="18">
        <v>0</v>
      </c>
      <c r="AB202" s="18">
        <v>0</v>
      </c>
      <c r="AC202" s="18">
        <v>8</v>
      </c>
      <c r="AD202" s="18">
        <f t="shared" si="78"/>
        <v>4356</v>
      </c>
      <c r="AE202" s="20">
        <f t="shared" si="79"/>
        <v>2.6304347826086958</v>
      </c>
      <c r="AF202" s="20">
        <f t="shared" si="75"/>
        <v>23.803278688524589</v>
      </c>
      <c r="AG202" s="18">
        <f t="shared" si="70"/>
        <v>183</v>
      </c>
      <c r="AH202" s="20">
        <f t="shared" si="80"/>
        <v>11.05072463768116</v>
      </c>
      <c r="AI202" s="20">
        <f t="shared" ref="AI202:AI228" si="88">AD202/AG202</f>
        <v>23.803278688524589</v>
      </c>
      <c r="AJ202" s="20">
        <f t="shared" ref="AJ202:AJ233" si="89">AI202/2</f>
        <v>11.901639344262295</v>
      </c>
      <c r="AK202" s="18"/>
      <c r="AL202" s="20">
        <f t="shared" si="81"/>
        <v>0</v>
      </c>
      <c r="AM202" s="18">
        <v>138</v>
      </c>
      <c r="AN202" s="20">
        <f t="shared" si="82"/>
        <v>8.3333333333333339</v>
      </c>
      <c r="AO202" s="18"/>
      <c r="AP202" s="18">
        <v>2660</v>
      </c>
      <c r="AQ202" s="20">
        <f t="shared" si="83"/>
        <v>1.606280193236715</v>
      </c>
      <c r="AR202" s="20">
        <f t="shared" si="84"/>
        <v>0.61065197428833795</v>
      </c>
      <c r="AS202" s="18">
        <v>487</v>
      </c>
      <c r="AT202" s="18">
        <v>0</v>
      </c>
      <c r="AU202" s="18">
        <v>0</v>
      </c>
      <c r="AV202" s="18">
        <f t="shared" si="85"/>
        <v>487</v>
      </c>
      <c r="AW202" s="18" t="s">
        <v>39</v>
      </c>
      <c r="AX202" s="18"/>
      <c r="AY202" s="21">
        <v>295</v>
      </c>
      <c r="AZ202" s="18">
        <v>3186</v>
      </c>
      <c r="BA202" s="20">
        <f t="shared" si="86"/>
        <v>1.923913043478261</v>
      </c>
      <c r="BB202" s="18">
        <v>0.8</v>
      </c>
      <c r="BC202" s="20">
        <f t="shared" si="87"/>
        <v>0.96618357487922701</v>
      </c>
      <c r="BD202" s="18">
        <v>5</v>
      </c>
      <c r="BE202" s="7" t="s">
        <v>39</v>
      </c>
      <c r="BF202" s="2"/>
    </row>
    <row r="203" spans="1:59" x14ac:dyDescent="0.25">
      <c r="A203" s="6" t="s">
        <v>733</v>
      </c>
      <c r="B203" s="18">
        <v>13199</v>
      </c>
      <c r="C203" s="18" t="s">
        <v>734</v>
      </c>
      <c r="D203" s="18">
        <v>44590</v>
      </c>
      <c r="E203" s="18" t="s">
        <v>733</v>
      </c>
      <c r="F203" s="18">
        <v>44197</v>
      </c>
      <c r="G203" s="18">
        <v>200072726</v>
      </c>
      <c r="H203" s="18" t="s">
        <v>100</v>
      </c>
      <c r="I203" s="18">
        <v>169</v>
      </c>
      <c r="J203" s="18">
        <v>1</v>
      </c>
      <c r="K203" s="18">
        <v>1</v>
      </c>
      <c r="L203" s="18" t="s">
        <v>735</v>
      </c>
      <c r="M203" s="18">
        <v>1664</v>
      </c>
      <c r="N203" s="18">
        <v>6</v>
      </c>
      <c r="O203" s="18">
        <v>3</v>
      </c>
      <c r="P203" s="18">
        <v>1</v>
      </c>
      <c r="Q203" s="18" t="s">
        <v>40</v>
      </c>
      <c r="R203" s="18" t="s">
        <v>345</v>
      </c>
      <c r="S203" s="18">
        <v>137</v>
      </c>
      <c r="T203" s="19">
        <f t="shared" si="77"/>
        <v>8.2331730769230768E-2</v>
      </c>
      <c r="U203" s="18">
        <v>2452</v>
      </c>
      <c r="V203" s="18">
        <v>129</v>
      </c>
      <c r="W203" s="18">
        <v>152</v>
      </c>
      <c r="X203" s="18">
        <v>1</v>
      </c>
      <c r="Y203" s="18">
        <v>124</v>
      </c>
      <c r="Z203" s="18">
        <v>11</v>
      </c>
      <c r="AA203" s="18">
        <v>0</v>
      </c>
      <c r="AB203" s="18">
        <v>0</v>
      </c>
      <c r="AC203" s="18">
        <v>13</v>
      </c>
      <c r="AD203" s="18">
        <f t="shared" si="78"/>
        <v>2728</v>
      </c>
      <c r="AE203" s="20">
        <f t="shared" si="79"/>
        <v>1.6394230769230769</v>
      </c>
      <c r="AF203" s="20">
        <f t="shared" si="75"/>
        <v>19.912408759124087</v>
      </c>
      <c r="AG203" s="18">
        <f t="shared" si="70"/>
        <v>141</v>
      </c>
      <c r="AH203" s="20">
        <f t="shared" si="80"/>
        <v>8.4735576923076916</v>
      </c>
      <c r="AI203" s="20">
        <f t="shared" si="88"/>
        <v>19.347517730496453</v>
      </c>
      <c r="AJ203" s="20">
        <f t="shared" si="89"/>
        <v>9.6737588652482263</v>
      </c>
      <c r="AK203" s="18"/>
      <c r="AL203" s="20">
        <f t="shared" si="81"/>
        <v>0</v>
      </c>
      <c r="AM203" s="18">
        <v>83</v>
      </c>
      <c r="AN203" s="20">
        <f t="shared" si="82"/>
        <v>4.9879807692307692</v>
      </c>
      <c r="AO203" s="18">
        <v>795</v>
      </c>
      <c r="AP203" s="18">
        <v>1898</v>
      </c>
      <c r="AQ203" s="20">
        <f t="shared" si="83"/>
        <v>1.140625</v>
      </c>
      <c r="AR203" s="20">
        <f t="shared" si="84"/>
        <v>0.69574780058651031</v>
      </c>
      <c r="AS203" s="18">
        <v>438</v>
      </c>
      <c r="AT203" s="18">
        <v>1</v>
      </c>
      <c r="AU203" s="18">
        <v>35</v>
      </c>
      <c r="AV203" s="18">
        <f t="shared" si="85"/>
        <v>474</v>
      </c>
      <c r="AW203" s="18" t="s">
        <v>39</v>
      </c>
      <c r="AX203" s="18"/>
      <c r="AY203" s="21">
        <v>434</v>
      </c>
      <c r="AZ203" s="18">
        <v>1597</v>
      </c>
      <c r="BA203" s="20">
        <f t="shared" si="86"/>
        <v>0.95973557692307687</v>
      </c>
      <c r="BB203" s="18">
        <v>0.18</v>
      </c>
      <c r="BC203" s="20">
        <f t="shared" si="87"/>
        <v>0.21634615384615385</v>
      </c>
      <c r="BD203" s="18">
        <v>1</v>
      </c>
      <c r="BE203" s="7" t="s">
        <v>40</v>
      </c>
      <c r="BF203" s="2"/>
    </row>
    <row r="204" spans="1:59" x14ac:dyDescent="0.25">
      <c r="A204" s="6" t="s">
        <v>736</v>
      </c>
      <c r="B204" s="18">
        <v>13323</v>
      </c>
      <c r="C204" s="18" t="s">
        <v>737</v>
      </c>
      <c r="D204" s="18">
        <v>44110</v>
      </c>
      <c r="E204" s="18" t="s">
        <v>736</v>
      </c>
      <c r="F204" s="18">
        <v>44199</v>
      </c>
      <c r="G204" s="18">
        <v>200072726</v>
      </c>
      <c r="H204" s="18" t="s">
        <v>100</v>
      </c>
      <c r="I204" s="18">
        <v>172</v>
      </c>
      <c r="J204" s="18">
        <v>1</v>
      </c>
      <c r="K204" s="18">
        <v>1</v>
      </c>
      <c r="L204" s="18" t="s">
        <v>738</v>
      </c>
      <c r="M204" s="18">
        <v>2059</v>
      </c>
      <c r="N204" s="18">
        <v>14.5</v>
      </c>
      <c r="O204" s="18">
        <v>8</v>
      </c>
      <c r="P204" s="18">
        <v>1</v>
      </c>
      <c r="Q204" s="18" t="s">
        <v>40</v>
      </c>
      <c r="R204" s="18" t="s">
        <v>345</v>
      </c>
      <c r="S204" s="18">
        <v>100</v>
      </c>
      <c r="T204" s="19">
        <f t="shared" si="77"/>
        <v>4.8567265662943178E-2</v>
      </c>
      <c r="U204" s="18">
        <v>2284</v>
      </c>
      <c r="V204" s="18">
        <v>234</v>
      </c>
      <c r="W204" s="18">
        <v>56</v>
      </c>
      <c r="X204" s="18">
        <v>39</v>
      </c>
      <c r="Y204" s="18">
        <v>36</v>
      </c>
      <c r="Z204" s="18">
        <v>11</v>
      </c>
      <c r="AA204" s="18">
        <v>0</v>
      </c>
      <c r="AB204" s="18">
        <v>0</v>
      </c>
      <c r="AC204" s="18">
        <v>7</v>
      </c>
      <c r="AD204" s="18">
        <f t="shared" si="78"/>
        <v>2376</v>
      </c>
      <c r="AE204" s="20">
        <f t="shared" si="79"/>
        <v>1.1539582321515298</v>
      </c>
      <c r="AF204" s="20">
        <f t="shared" si="75"/>
        <v>23.76</v>
      </c>
      <c r="AG204" s="18">
        <f t="shared" si="70"/>
        <v>284</v>
      </c>
      <c r="AH204" s="20">
        <f t="shared" si="80"/>
        <v>13.793103448275861</v>
      </c>
      <c r="AI204" s="20">
        <f t="shared" si="88"/>
        <v>8.3661971830985919</v>
      </c>
      <c r="AJ204" s="20">
        <f t="shared" si="89"/>
        <v>4.183098591549296</v>
      </c>
      <c r="AK204" s="18"/>
      <c r="AL204" s="20">
        <f t="shared" si="81"/>
        <v>0</v>
      </c>
      <c r="AM204" s="18">
        <v>136</v>
      </c>
      <c r="AN204" s="20">
        <f t="shared" si="82"/>
        <v>6.6051481301602717</v>
      </c>
      <c r="AO204" s="18">
        <v>1263</v>
      </c>
      <c r="AP204" s="18">
        <v>4733</v>
      </c>
      <c r="AQ204" s="20">
        <f t="shared" si="83"/>
        <v>2.2986886838271006</v>
      </c>
      <c r="AR204" s="20">
        <f t="shared" si="84"/>
        <v>1.992003367003367</v>
      </c>
      <c r="AS204" s="18">
        <v>1091</v>
      </c>
      <c r="AT204" s="18">
        <v>0</v>
      </c>
      <c r="AU204" s="18">
        <v>51</v>
      </c>
      <c r="AV204" s="18">
        <f t="shared" si="85"/>
        <v>1142</v>
      </c>
      <c r="AW204" s="18" t="s">
        <v>39</v>
      </c>
      <c r="AX204" s="18"/>
      <c r="AY204" s="21">
        <v>1080</v>
      </c>
      <c r="AZ204" s="18">
        <v>3217</v>
      </c>
      <c r="BA204" s="20">
        <f t="shared" si="86"/>
        <v>1.5624089363768821</v>
      </c>
      <c r="BB204" s="18">
        <v>0.28000000000000003</v>
      </c>
      <c r="BC204" s="20">
        <f t="shared" si="87"/>
        <v>0.27197668771248179</v>
      </c>
      <c r="BD204" s="18">
        <v>12</v>
      </c>
      <c r="BE204" s="7" t="s">
        <v>40</v>
      </c>
      <c r="BF204" s="2"/>
    </row>
    <row r="205" spans="1:59" x14ac:dyDescent="0.25">
      <c r="A205" s="6" t="s">
        <v>739</v>
      </c>
      <c r="B205" s="18">
        <v>13312</v>
      </c>
      <c r="C205" s="18" t="s">
        <v>740</v>
      </c>
      <c r="D205" s="18">
        <v>44660</v>
      </c>
      <c r="E205" s="18" t="s">
        <v>739</v>
      </c>
      <c r="F205" s="18">
        <v>44200</v>
      </c>
      <c r="G205" s="18">
        <v>200072726</v>
      </c>
      <c r="H205" s="18" t="s">
        <v>100</v>
      </c>
      <c r="I205" s="18">
        <v>174</v>
      </c>
      <c r="J205" s="18">
        <v>1</v>
      </c>
      <c r="K205" s="18">
        <v>1</v>
      </c>
      <c r="L205" s="18" t="s">
        <v>738</v>
      </c>
      <c r="M205" s="18">
        <v>350</v>
      </c>
      <c r="N205" s="18">
        <v>4</v>
      </c>
      <c r="O205" s="18">
        <v>2</v>
      </c>
      <c r="P205" s="18">
        <v>0</v>
      </c>
      <c r="Q205" s="18" t="s">
        <v>40</v>
      </c>
      <c r="R205" s="18" t="s">
        <v>345</v>
      </c>
      <c r="S205" s="18">
        <v>72</v>
      </c>
      <c r="T205" s="19">
        <f t="shared" si="77"/>
        <v>0.20571428571428571</v>
      </c>
      <c r="U205" s="18">
        <v>1738</v>
      </c>
      <c r="V205" s="18">
        <v>131</v>
      </c>
      <c r="W205" s="18">
        <v>0</v>
      </c>
      <c r="X205" s="18">
        <v>0</v>
      </c>
      <c r="Y205" s="18">
        <v>0</v>
      </c>
      <c r="Z205" s="18">
        <v>0</v>
      </c>
      <c r="AA205" s="18">
        <v>0</v>
      </c>
      <c r="AB205" s="18">
        <v>0</v>
      </c>
      <c r="AC205" s="18">
        <v>4</v>
      </c>
      <c r="AD205" s="18">
        <f t="shared" si="78"/>
        <v>1738</v>
      </c>
      <c r="AE205" s="20">
        <f t="shared" si="79"/>
        <v>4.9657142857142853</v>
      </c>
      <c r="AF205" s="20">
        <f t="shared" si="75"/>
        <v>24.138888888888889</v>
      </c>
      <c r="AG205" s="18">
        <f t="shared" si="70"/>
        <v>131</v>
      </c>
      <c r="AH205" s="20">
        <f t="shared" si="80"/>
        <v>37.428571428571431</v>
      </c>
      <c r="AI205" s="20">
        <f t="shared" si="88"/>
        <v>13.267175572519085</v>
      </c>
      <c r="AJ205" s="20">
        <f t="shared" si="89"/>
        <v>6.6335877862595423</v>
      </c>
      <c r="AK205" s="18"/>
      <c r="AL205" s="20">
        <f t="shared" si="81"/>
        <v>0</v>
      </c>
      <c r="AM205" s="18">
        <v>13</v>
      </c>
      <c r="AN205" s="20">
        <f t="shared" si="82"/>
        <v>3.7142857142857144</v>
      </c>
      <c r="AO205" s="18">
        <v>217</v>
      </c>
      <c r="AP205" s="18">
        <v>91</v>
      </c>
      <c r="AQ205" s="20">
        <f t="shared" si="83"/>
        <v>0.26</v>
      </c>
      <c r="AR205" s="20">
        <f t="shared" si="84"/>
        <v>5.23590333716916E-2</v>
      </c>
      <c r="AS205" s="18">
        <v>28</v>
      </c>
      <c r="AT205" s="18"/>
      <c r="AU205" s="18"/>
      <c r="AV205" s="18">
        <f t="shared" si="85"/>
        <v>28</v>
      </c>
      <c r="AW205" s="18" t="s">
        <v>39</v>
      </c>
      <c r="AX205" s="18"/>
      <c r="AY205" s="21">
        <v>21</v>
      </c>
      <c r="AZ205" s="18">
        <v>1484</v>
      </c>
      <c r="BA205" s="20">
        <f t="shared" si="86"/>
        <v>4.24</v>
      </c>
      <c r="BB205" s="18">
        <v>0.06</v>
      </c>
      <c r="BC205" s="20">
        <f t="shared" si="87"/>
        <v>0.34285714285714286</v>
      </c>
      <c r="BD205" s="18">
        <v>3</v>
      </c>
      <c r="BE205" s="7" t="s">
        <v>40</v>
      </c>
      <c r="BF205" s="2"/>
    </row>
    <row r="206" spans="1:59" x14ac:dyDescent="0.25">
      <c r="A206" s="6" t="s">
        <v>421</v>
      </c>
      <c r="B206" s="18">
        <v>1904</v>
      </c>
      <c r="C206" s="18" t="s">
        <v>72</v>
      </c>
      <c r="D206" s="18">
        <v>44240</v>
      </c>
      <c r="E206" s="18" t="s">
        <v>421</v>
      </c>
      <c r="F206" s="18">
        <v>44201</v>
      </c>
      <c r="G206" s="18">
        <v>244400503</v>
      </c>
      <c r="H206" s="18" t="s">
        <v>96</v>
      </c>
      <c r="I206" s="18">
        <v>103</v>
      </c>
      <c r="J206" s="18">
        <v>1</v>
      </c>
      <c r="K206" s="18">
        <v>1</v>
      </c>
      <c r="L206" s="18" t="s">
        <v>741</v>
      </c>
      <c r="M206" s="18">
        <v>7423</v>
      </c>
      <c r="N206" s="18">
        <v>23</v>
      </c>
      <c r="O206" s="18">
        <v>58</v>
      </c>
      <c r="P206" s="18">
        <v>2</v>
      </c>
      <c r="Q206" s="18" t="s">
        <v>40</v>
      </c>
      <c r="R206" s="18" t="s">
        <v>567</v>
      </c>
      <c r="S206" s="18">
        <v>439</v>
      </c>
      <c r="T206" s="19">
        <f t="shared" si="77"/>
        <v>5.91405092280749E-2</v>
      </c>
      <c r="U206" s="18">
        <v>13208</v>
      </c>
      <c r="V206" s="18">
        <v>1061</v>
      </c>
      <c r="W206" s="18">
        <v>322</v>
      </c>
      <c r="X206" s="18">
        <v>23</v>
      </c>
      <c r="Y206" s="18">
        <v>1240</v>
      </c>
      <c r="Z206" s="18">
        <v>121</v>
      </c>
      <c r="AA206" s="18"/>
      <c r="AB206" s="18"/>
      <c r="AC206" s="18">
        <v>46</v>
      </c>
      <c r="AD206" s="18">
        <f t="shared" si="78"/>
        <v>14770</v>
      </c>
      <c r="AE206" s="20">
        <f t="shared" si="79"/>
        <v>1.9897615519331806</v>
      </c>
      <c r="AF206" s="20">
        <f t="shared" si="75"/>
        <v>33.644646924829161</v>
      </c>
      <c r="AG206" s="18">
        <f t="shared" si="70"/>
        <v>1205</v>
      </c>
      <c r="AH206" s="20">
        <f t="shared" si="80"/>
        <v>16.233328842785937</v>
      </c>
      <c r="AI206" s="20">
        <f t="shared" si="88"/>
        <v>12.257261410788383</v>
      </c>
      <c r="AJ206" s="20">
        <f t="shared" si="89"/>
        <v>6.1286307053941913</v>
      </c>
      <c r="AK206" s="18">
        <v>2731</v>
      </c>
      <c r="AL206" s="20">
        <f t="shared" si="81"/>
        <v>36.791054829583729</v>
      </c>
      <c r="AM206" s="18">
        <v>1736</v>
      </c>
      <c r="AN206" s="20">
        <f t="shared" si="82"/>
        <v>23.386770847366293</v>
      </c>
      <c r="AO206" s="18">
        <v>11293</v>
      </c>
      <c r="AP206" s="18">
        <v>52759</v>
      </c>
      <c r="AQ206" s="20">
        <f t="shared" si="83"/>
        <v>7.1075037047016032</v>
      </c>
      <c r="AR206" s="20">
        <f t="shared" si="84"/>
        <v>3.572037914691943</v>
      </c>
      <c r="AS206" s="18">
        <v>4913</v>
      </c>
      <c r="AT206" s="18"/>
      <c r="AU206" s="18">
        <v>169</v>
      </c>
      <c r="AV206" s="18">
        <f t="shared" si="85"/>
        <v>5082</v>
      </c>
      <c r="AW206" s="18" t="s">
        <v>40</v>
      </c>
      <c r="AX206" s="18" t="s">
        <v>742</v>
      </c>
      <c r="AY206" s="21">
        <v>2643</v>
      </c>
      <c r="AZ206" s="18">
        <v>21030</v>
      </c>
      <c r="BA206" s="20">
        <f t="shared" si="86"/>
        <v>2.8330863532264585</v>
      </c>
      <c r="BB206" s="18">
        <v>3.2</v>
      </c>
      <c r="BC206" s="20">
        <f t="shared" si="87"/>
        <v>0.8621851003637343</v>
      </c>
      <c r="BD206" s="18">
        <v>19</v>
      </c>
      <c r="BE206" s="7"/>
    </row>
    <row r="207" spans="1:59" x14ac:dyDescent="0.25">
      <c r="A207" s="6" t="s">
        <v>422</v>
      </c>
      <c r="B207" s="18">
        <v>13889</v>
      </c>
      <c r="C207" s="18" t="s">
        <v>423</v>
      </c>
      <c r="D207" s="18">
        <v>44440</v>
      </c>
      <c r="E207" s="18" t="s">
        <v>422</v>
      </c>
      <c r="F207" s="18">
        <v>44202</v>
      </c>
      <c r="G207" s="18">
        <v>244400552</v>
      </c>
      <c r="H207" s="18" t="s">
        <v>45</v>
      </c>
      <c r="I207" s="18">
        <v>219</v>
      </c>
      <c r="J207" s="18">
        <v>1</v>
      </c>
      <c r="K207" s="18">
        <v>1</v>
      </c>
      <c r="L207" s="18" t="s">
        <v>523</v>
      </c>
      <c r="M207" s="18">
        <v>1829</v>
      </c>
      <c r="N207" s="18">
        <v>7</v>
      </c>
      <c r="O207" s="18"/>
      <c r="P207" s="18">
        <v>0</v>
      </c>
      <c r="Q207" s="18" t="s">
        <v>40</v>
      </c>
      <c r="R207" s="18" t="s">
        <v>116</v>
      </c>
      <c r="S207" s="18">
        <v>76</v>
      </c>
      <c r="T207" s="19">
        <f t="shared" si="77"/>
        <v>4.1552761071623839E-2</v>
      </c>
      <c r="U207" s="18">
        <v>4335</v>
      </c>
      <c r="V207" s="18"/>
      <c r="W207" s="18">
        <v>11</v>
      </c>
      <c r="X207" s="18"/>
      <c r="Y207" s="18">
        <v>155</v>
      </c>
      <c r="Z207" s="18"/>
      <c r="AA207" s="18">
        <v>0</v>
      </c>
      <c r="AB207" s="18">
        <v>0</v>
      </c>
      <c r="AC207" s="18"/>
      <c r="AD207" s="18">
        <f t="shared" si="78"/>
        <v>4501</v>
      </c>
      <c r="AE207" s="20">
        <f t="shared" si="79"/>
        <v>2.4609075997813012</v>
      </c>
      <c r="AF207" s="20">
        <f t="shared" si="75"/>
        <v>59.223684210526315</v>
      </c>
      <c r="AG207" s="1">
        <v>203</v>
      </c>
      <c r="AH207" s="20">
        <f t="shared" si="80"/>
        <v>11.098961180973209</v>
      </c>
      <c r="AI207" s="20">
        <f t="shared" si="88"/>
        <v>22.172413793103448</v>
      </c>
      <c r="AJ207" s="20">
        <f t="shared" si="89"/>
        <v>11.086206896551724</v>
      </c>
      <c r="AK207" s="18"/>
      <c r="AL207" s="20">
        <f t="shared" si="81"/>
        <v>0</v>
      </c>
      <c r="AM207" s="18">
        <v>287</v>
      </c>
      <c r="AN207" s="20">
        <f t="shared" si="82"/>
        <v>15.691634773100054</v>
      </c>
      <c r="AO207" s="18"/>
      <c r="AP207" s="18">
        <v>6986</v>
      </c>
      <c r="AQ207" s="20">
        <f t="shared" si="83"/>
        <v>3.8195735374521598</v>
      </c>
      <c r="AR207" s="20">
        <f t="shared" si="84"/>
        <v>1.552099533437014</v>
      </c>
      <c r="AS207" s="18"/>
      <c r="AT207" s="18"/>
      <c r="AU207" s="18"/>
      <c r="AV207" s="18">
        <f t="shared" si="85"/>
        <v>0</v>
      </c>
      <c r="AW207" s="18" t="s">
        <v>40</v>
      </c>
      <c r="AX207" s="18" t="s">
        <v>524</v>
      </c>
      <c r="AY207" s="27">
        <v>663</v>
      </c>
      <c r="AZ207" s="1">
        <v>3748</v>
      </c>
      <c r="BA207" s="20">
        <f t="shared" si="86"/>
        <v>2.0492072170585018</v>
      </c>
      <c r="BB207" s="18">
        <v>0.3</v>
      </c>
      <c r="BC207" s="20">
        <f t="shared" si="87"/>
        <v>0.32804811372334608</v>
      </c>
      <c r="BD207" s="18"/>
      <c r="BE207" s="7" t="s">
        <v>39</v>
      </c>
      <c r="BF207" s="2"/>
      <c r="BG207" s="2"/>
    </row>
    <row r="208" spans="1:59" x14ac:dyDescent="0.25">
      <c r="A208" s="6" t="s">
        <v>424</v>
      </c>
      <c r="B208" s="18">
        <v>1905</v>
      </c>
      <c r="C208" s="18" t="s">
        <v>425</v>
      </c>
      <c r="D208" s="18">
        <v>44470</v>
      </c>
      <c r="E208" s="18" t="s">
        <v>424</v>
      </c>
      <c r="F208" s="18">
        <v>44204</v>
      </c>
      <c r="G208" s="18">
        <v>244400404</v>
      </c>
      <c r="H208" s="18" t="s">
        <v>56</v>
      </c>
      <c r="I208" s="18">
        <v>111</v>
      </c>
      <c r="J208" s="18">
        <v>1</v>
      </c>
      <c r="K208" s="18">
        <v>1</v>
      </c>
      <c r="L208" s="18" t="s">
        <v>743</v>
      </c>
      <c r="M208" s="18">
        <v>10661</v>
      </c>
      <c r="N208" s="18">
        <v>16</v>
      </c>
      <c r="O208" s="18">
        <v>22</v>
      </c>
      <c r="P208" s="18">
        <v>2</v>
      </c>
      <c r="Q208" s="18" t="s">
        <v>40</v>
      </c>
      <c r="R208" s="18" t="s">
        <v>157</v>
      </c>
      <c r="S208" s="18">
        <v>562</v>
      </c>
      <c r="T208" s="19">
        <f t="shared" si="77"/>
        <v>5.2715505112090798E-2</v>
      </c>
      <c r="U208" s="18">
        <v>16840</v>
      </c>
      <c r="V208" s="18">
        <v>2193</v>
      </c>
      <c r="W208" s="18">
        <v>422</v>
      </c>
      <c r="X208" s="18">
        <v>422</v>
      </c>
      <c r="Y208" s="18">
        <v>552</v>
      </c>
      <c r="Z208" s="18">
        <v>552</v>
      </c>
      <c r="AA208" s="18">
        <v>0</v>
      </c>
      <c r="AB208" s="18">
        <v>0</v>
      </c>
      <c r="AC208" s="18">
        <v>40</v>
      </c>
      <c r="AD208" s="18">
        <f t="shared" si="78"/>
        <v>17814</v>
      </c>
      <c r="AE208" s="20">
        <f t="shared" si="79"/>
        <v>1.6709501922896539</v>
      </c>
      <c r="AF208" s="20">
        <f t="shared" si="75"/>
        <v>31.697508896797153</v>
      </c>
      <c r="AG208" s="18">
        <f>V208+X208+Z208+AB208</f>
        <v>3167</v>
      </c>
      <c r="AH208" s="20">
        <f t="shared" si="80"/>
        <v>29.70640652846825</v>
      </c>
      <c r="AI208" s="20">
        <f t="shared" si="88"/>
        <v>5.6248815914114303</v>
      </c>
      <c r="AJ208" s="20">
        <f t="shared" si="89"/>
        <v>2.8124407957057151</v>
      </c>
      <c r="AK208" s="18">
        <v>2291</v>
      </c>
      <c r="AL208" s="20">
        <f t="shared" si="81"/>
        <v>21.489541318825626</v>
      </c>
      <c r="AM208" s="18">
        <v>1588</v>
      </c>
      <c r="AN208" s="20">
        <f t="shared" si="82"/>
        <v>14.895413188256262</v>
      </c>
      <c r="AO208" s="18"/>
      <c r="AP208" s="18">
        <v>39385</v>
      </c>
      <c r="AQ208" s="20">
        <f t="shared" si="83"/>
        <v>3.6943063502485693</v>
      </c>
      <c r="AR208" s="20">
        <f t="shared" si="84"/>
        <v>2.2109015381160884</v>
      </c>
      <c r="AS208" s="18">
        <v>5</v>
      </c>
      <c r="AT208" s="18"/>
      <c r="AU208" s="18">
        <v>128</v>
      </c>
      <c r="AV208" s="18">
        <f t="shared" si="85"/>
        <v>133</v>
      </c>
      <c r="AW208" s="18" t="s">
        <v>39</v>
      </c>
      <c r="AX208" s="18"/>
      <c r="AY208" s="21">
        <v>1900</v>
      </c>
      <c r="AZ208" s="18">
        <v>17242</v>
      </c>
      <c r="BA208" s="20">
        <f t="shared" si="86"/>
        <v>1.6172966888659601</v>
      </c>
      <c r="BB208" s="18">
        <v>3</v>
      </c>
      <c r="BC208" s="20">
        <f t="shared" si="87"/>
        <v>0.56279898696182351</v>
      </c>
      <c r="BD208" s="18">
        <v>41</v>
      </c>
      <c r="BE208" s="7"/>
    </row>
    <row r="209" spans="1:59" x14ac:dyDescent="0.25">
      <c r="A209" s="6" t="s">
        <v>426</v>
      </c>
      <c r="B209" s="18">
        <v>13901</v>
      </c>
      <c r="C209" s="18" t="s">
        <v>427</v>
      </c>
      <c r="D209" s="18">
        <v>44650</v>
      </c>
      <c r="E209" s="18" t="s">
        <v>426</v>
      </c>
      <c r="F209" s="18">
        <v>44206</v>
      </c>
      <c r="G209" s="18">
        <v>200071546</v>
      </c>
      <c r="H209" s="18" t="s">
        <v>119</v>
      </c>
      <c r="I209" s="18">
        <v>89</v>
      </c>
      <c r="J209" s="18">
        <v>1</v>
      </c>
      <c r="K209" s="18">
        <v>1</v>
      </c>
      <c r="L209" s="18"/>
      <c r="M209" s="18">
        <v>1892</v>
      </c>
      <c r="N209" s="18">
        <v>4</v>
      </c>
      <c r="O209" s="18">
        <v>6</v>
      </c>
      <c r="P209" s="18">
        <v>0</v>
      </c>
      <c r="Q209" s="18" t="s">
        <v>40</v>
      </c>
      <c r="R209" s="18" t="s">
        <v>744</v>
      </c>
      <c r="S209" s="18">
        <v>50</v>
      </c>
      <c r="T209" s="19">
        <f t="shared" si="77"/>
        <v>2.6427061310782242E-2</v>
      </c>
      <c r="U209" s="18">
        <v>1449</v>
      </c>
      <c r="V209" s="18">
        <v>403</v>
      </c>
      <c r="W209" s="18">
        <v>0</v>
      </c>
      <c r="X209" s="18">
        <v>0</v>
      </c>
      <c r="Y209" s="18">
        <v>0</v>
      </c>
      <c r="Z209" s="18">
        <v>0</v>
      </c>
      <c r="AA209" s="18">
        <v>0</v>
      </c>
      <c r="AB209" s="18">
        <v>0</v>
      </c>
      <c r="AC209" s="18">
        <v>0</v>
      </c>
      <c r="AD209" s="18">
        <f t="shared" si="78"/>
        <v>1449</v>
      </c>
      <c r="AE209" s="20">
        <f t="shared" si="79"/>
        <v>0.7658562367864693</v>
      </c>
      <c r="AF209" s="20">
        <f t="shared" si="75"/>
        <v>28.98</v>
      </c>
      <c r="AG209" s="18">
        <f>V209+X209+Z209+AB209</f>
        <v>403</v>
      </c>
      <c r="AH209" s="20">
        <f t="shared" si="80"/>
        <v>21.300211416490487</v>
      </c>
      <c r="AI209" s="20">
        <f t="shared" si="88"/>
        <v>3.5955334987593051</v>
      </c>
      <c r="AJ209" s="20">
        <f t="shared" si="89"/>
        <v>1.7977667493796525</v>
      </c>
      <c r="AK209" s="18"/>
      <c r="AL209" s="20">
        <f t="shared" si="81"/>
        <v>0</v>
      </c>
      <c r="AM209" s="18">
        <v>132</v>
      </c>
      <c r="AN209" s="20">
        <f t="shared" si="82"/>
        <v>6.9767441860465116</v>
      </c>
      <c r="AO209" s="18">
        <v>0</v>
      </c>
      <c r="AP209" s="18">
        <v>2481</v>
      </c>
      <c r="AQ209" s="20">
        <f t="shared" si="83"/>
        <v>1.3113107822410148</v>
      </c>
      <c r="AR209" s="20">
        <f t="shared" si="84"/>
        <v>1.7122153209109732</v>
      </c>
      <c r="AS209" s="18">
        <v>0</v>
      </c>
      <c r="AT209" s="18">
        <v>0</v>
      </c>
      <c r="AU209" s="18">
        <v>0</v>
      </c>
      <c r="AV209" s="18">
        <f t="shared" si="85"/>
        <v>0</v>
      </c>
      <c r="AW209" s="18" t="s">
        <v>39</v>
      </c>
      <c r="AX209" s="18"/>
      <c r="AY209" s="21">
        <v>0</v>
      </c>
      <c r="AZ209" s="18">
        <v>2361</v>
      </c>
      <c r="BA209" s="20">
        <f t="shared" si="86"/>
        <v>1.2478858350951374</v>
      </c>
      <c r="BB209" s="18">
        <v>0</v>
      </c>
      <c r="BC209" s="20">
        <f t="shared" si="87"/>
        <v>0</v>
      </c>
      <c r="BD209" s="18">
        <v>8</v>
      </c>
      <c r="BE209" s="7" t="s">
        <v>40</v>
      </c>
    </row>
    <row r="210" spans="1:59" x14ac:dyDescent="0.25">
      <c r="A210" s="6" t="s">
        <v>429</v>
      </c>
      <c r="B210" s="18">
        <v>13891</v>
      </c>
      <c r="C210" s="18" t="s">
        <v>430</v>
      </c>
      <c r="D210" s="18">
        <v>44440</v>
      </c>
      <c r="E210" s="18" t="s">
        <v>429</v>
      </c>
      <c r="F210" s="18">
        <v>44207</v>
      </c>
      <c r="G210" s="18">
        <v>244400552</v>
      </c>
      <c r="H210" s="18" t="s">
        <v>45</v>
      </c>
      <c r="I210" s="18">
        <v>218</v>
      </c>
      <c r="J210" s="18">
        <v>1</v>
      </c>
      <c r="K210" s="18">
        <v>1</v>
      </c>
      <c r="L210" s="18" t="s">
        <v>523</v>
      </c>
      <c r="M210" s="18">
        <v>1104</v>
      </c>
      <c r="N210" s="18">
        <v>6</v>
      </c>
      <c r="O210" s="18"/>
      <c r="P210" s="18">
        <v>0</v>
      </c>
      <c r="Q210" s="18" t="s">
        <v>40</v>
      </c>
      <c r="R210" s="18" t="s">
        <v>116</v>
      </c>
      <c r="S210" s="18">
        <v>126</v>
      </c>
      <c r="T210" s="19">
        <f t="shared" si="77"/>
        <v>0.11413043478260869</v>
      </c>
      <c r="U210" s="18">
        <v>5229</v>
      </c>
      <c r="V210" s="18"/>
      <c r="W210" s="18">
        <v>18</v>
      </c>
      <c r="X210" s="18"/>
      <c r="Y210" s="18">
        <v>397</v>
      </c>
      <c r="Z210" s="18"/>
      <c r="AA210" s="18">
        <v>0</v>
      </c>
      <c r="AB210" s="18">
        <v>0</v>
      </c>
      <c r="AC210" s="18"/>
      <c r="AD210" s="18">
        <f t="shared" si="78"/>
        <v>5644</v>
      </c>
      <c r="AE210" s="20">
        <f t="shared" si="79"/>
        <v>5.11231884057971</v>
      </c>
      <c r="AF210" s="20">
        <f t="shared" si="75"/>
        <v>44.793650793650791</v>
      </c>
      <c r="AG210" s="1">
        <v>254</v>
      </c>
      <c r="AH210" s="20">
        <f t="shared" si="80"/>
        <v>23.007246376811594</v>
      </c>
      <c r="AI210" s="20">
        <f t="shared" si="88"/>
        <v>22.220472440944881</v>
      </c>
      <c r="AJ210" s="20">
        <f t="shared" si="89"/>
        <v>11.110236220472441</v>
      </c>
      <c r="AK210" s="18"/>
      <c r="AL210" s="20">
        <f t="shared" si="81"/>
        <v>0</v>
      </c>
      <c r="AM210" s="18">
        <v>221</v>
      </c>
      <c r="AN210" s="20">
        <f t="shared" si="82"/>
        <v>20.018115942028984</v>
      </c>
      <c r="AO210" s="18"/>
      <c r="AP210" s="18">
        <v>8408</v>
      </c>
      <c r="AQ210" s="20">
        <f t="shared" si="83"/>
        <v>7.6159420289855069</v>
      </c>
      <c r="AR210" s="20">
        <f t="shared" si="84"/>
        <v>1.4897236002834868</v>
      </c>
      <c r="AS210" s="18"/>
      <c r="AT210" s="18"/>
      <c r="AU210" s="18"/>
      <c r="AV210" s="18">
        <f t="shared" si="85"/>
        <v>0</v>
      </c>
      <c r="AW210" s="18" t="s">
        <v>40</v>
      </c>
      <c r="AX210" s="18" t="s">
        <v>524</v>
      </c>
      <c r="AY210" s="27">
        <v>798</v>
      </c>
      <c r="AZ210" s="1">
        <v>4699</v>
      </c>
      <c r="BA210" s="20">
        <f t="shared" si="86"/>
        <v>4.2563405797101446</v>
      </c>
      <c r="BB210" s="18">
        <v>0.3</v>
      </c>
      <c r="BC210" s="20">
        <f t="shared" si="87"/>
        <v>0.54347826086956519</v>
      </c>
      <c r="BD210" s="18"/>
      <c r="BE210" s="7" t="s">
        <v>39</v>
      </c>
      <c r="BF210" s="2"/>
      <c r="BG210" s="2"/>
    </row>
    <row r="211" spans="1:59" x14ac:dyDescent="0.25">
      <c r="A211" s="6" t="s">
        <v>431</v>
      </c>
      <c r="B211" s="18">
        <v>5712</v>
      </c>
      <c r="C211" s="18" t="s">
        <v>432</v>
      </c>
      <c r="D211" s="18">
        <v>44170</v>
      </c>
      <c r="E211" s="18" t="s">
        <v>431</v>
      </c>
      <c r="F211" s="18">
        <v>44208</v>
      </c>
      <c r="G211" s="18">
        <v>244400537</v>
      </c>
      <c r="H211" s="18" t="s">
        <v>38</v>
      </c>
      <c r="I211" s="18">
        <v>27</v>
      </c>
      <c r="J211" s="18">
        <v>1</v>
      </c>
      <c r="K211" s="18">
        <v>1</v>
      </c>
      <c r="L211" s="18" t="s">
        <v>592</v>
      </c>
      <c r="M211" s="18">
        <v>941</v>
      </c>
      <c r="N211" s="18">
        <v>6</v>
      </c>
      <c r="O211" s="18">
        <v>10</v>
      </c>
      <c r="P211" s="18">
        <v>1</v>
      </c>
      <c r="Q211" s="18" t="s">
        <v>39</v>
      </c>
      <c r="R211" t="s">
        <v>522</v>
      </c>
      <c r="S211" s="18">
        <v>47</v>
      </c>
      <c r="T211" s="19">
        <f t="shared" si="77"/>
        <v>4.9946865037194477E-2</v>
      </c>
      <c r="U211" s="18">
        <v>2204</v>
      </c>
      <c r="V211" s="18">
        <v>191</v>
      </c>
      <c r="W211" s="18">
        <v>0</v>
      </c>
      <c r="X211" s="18">
        <v>0</v>
      </c>
      <c r="Y211" s="18">
        <v>61</v>
      </c>
      <c r="Z211" s="18">
        <v>0</v>
      </c>
      <c r="AA211" s="18">
        <v>0</v>
      </c>
      <c r="AB211" s="18">
        <v>0</v>
      </c>
      <c r="AC211" s="18">
        <v>3</v>
      </c>
      <c r="AD211" s="18">
        <f t="shared" si="78"/>
        <v>2265</v>
      </c>
      <c r="AE211" s="20">
        <f t="shared" si="79"/>
        <v>2.4070138150903295</v>
      </c>
      <c r="AF211" s="20">
        <f t="shared" si="75"/>
        <v>48.191489361702125</v>
      </c>
      <c r="AG211" s="18">
        <f>V211+X211+Z211+AB211</f>
        <v>191</v>
      </c>
      <c r="AH211" s="20">
        <f t="shared" si="80"/>
        <v>20.297555791710945</v>
      </c>
      <c r="AI211" s="20">
        <f t="shared" si="88"/>
        <v>11.858638743455497</v>
      </c>
      <c r="AJ211" s="20">
        <f t="shared" si="89"/>
        <v>5.9293193717277486</v>
      </c>
      <c r="AK211" s="18"/>
      <c r="AL211" s="20">
        <f t="shared" si="81"/>
        <v>0</v>
      </c>
      <c r="AM211" s="18">
        <v>100</v>
      </c>
      <c r="AN211" s="20">
        <f t="shared" si="82"/>
        <v>10.626992561105208</v>
      </c>
      <c r="AO211" s="18">
        <v>878</v>
      </c>
      <c r="AP211" s="1">
        <v>3741</v>
      </c>
      <c r="AQ211" s="20">
        <f t="shared" si="83"/>
        <v>3.9755579171094579</v>
      </c>
      <c r="AR211" s="20">
        <f t="shared" si="84"/>
        <v>1.6516556291390729</v>
      </c>
      <c r="AS211" s="18">
        <v>899</v>
      </c>
      <c r="AT211" s="18">
        <v>1</v>
      </c>
      <c r="AU211" s="18">
        <v>23</v>
      </c>
      <c r="AV211" s="18">
        <f t="shared" si="85"/>
        <v>923</v>
      </c>
      <c r="AW211" s="18" t="s">
        <v>40</v>
      </c>
      <c r="AX211" s="18"/>
      <c r="AY211" s="21">
        <v>284</v>
      </c>
      <c r="AZ211" s="18">
        <v>2037</v>
      </c>
      <c r="BA211" s="20">
        <f t="shared" si="86"/>
        <v>2.1647183846971307</v>
      </c>
      <c r="BB211" s="18">
        <v>0.4</v>
      </c>
      <c r="BC211" s="20">
        <f t="shared" si="87"/>
        <v>0.85015940488841657</v>
      </c>
      <c r="BD211" s="18">
        <v>9</v>
      </c>
      <c r="BE211" s="7" t="s">
        <v>39</v>
      </c>
    </row>
    <row r="212" spans="1:59" x14ac:dyDescent="0.25">
      <c r="A212" s="6" t="s">
        <v>433</v>
      </c>
      <c r="B212" s="18">
        <v>1906</v>
      </c>
      <c r="C212" s="18" t="s">
        <v>434</v>
      </c>
      <c r="D212" s="18">
        <v>44119</v>
      </c>
      <c r="E212" s="18" t="s">
        <v>433</v>
      </c>
      <c r="F212" s="18">
        <v>44209</v>
      </c>
      <c r="G212" s="18">
        <v>244400503</v>
      </c>
      <c r="H212" s="18" t="s">
        <v>96</v>
      </c>
      <c r="I212" s="18">
        <v>9</v>
      </c>
      <c r="J212" s="18">
        <v>1</v>
      </c>
      <c r="K212" s="18">
        <v>1</v>
      </c>
      <c r="L212" s="18" t="s">
        <v>146</v>
      </c>
      <c r="M212" s="18">
        <v>9863</v>
      </c>
      <c r="N212" s="18">
        <v>24</v>
      </c>
      <c r="O212" s="18">
        <v>40</v>
      </c>
      <c r="P212" s="18">
        <v>7</v>
      </c>
      <c r="Q212" s="18" t="s">
        <v>40</v>
      </c>
      <c r="R212" s="18" t="s">
        <v>435</v>
      </c>
      <c r="S212" s="18">
        <v>800</v>
      </c>
      <c r="T212" s="19">
        <f t="shared" si="77"/>
        <v>8.1111223765588561E-2</v>
      </c>
      <c r="U212" s="18">
        <v>22720</v>
      </c>
      <c r="V212" s="18">
        <v>1551</v>
      </c>
      <c r="W212" s="18">
        <v>327</v>
      </c>
      <c r="X212" s="18">
        <v>21</v>
      </c>
      <c r="Y212" s="18">
        <v>2459</v>
      </c>
      <c r="Z212" s="18">
        <v>296</v>
      </c>
      <c r="AA212" s="18">
        <v>255</v>
      </c>
      <c r="AB212" s="18">
        <v>88</v>
      </c>
      <c r="AC212" s="18">
        <v>56</v>
      </c>
      <c r="AD212" s="18">
        <f t="shared" si="78"/>
        <v>25761</v>
      </c>
      <c r="AE212" s="20">
        <f t="shared" si="79"/>
        <v>2.6118827942816587</v>
      </c>
      <c r="AF212" s="20">
        <f t="shared" si="75"/>
        <v>32.201250000000002</v>
      </c>
      <c r="AG212" s="18">
        <f>V212+X212+Z212+AB212</f>
        <v>1956</v>
      </c>
      <c r="AH212" s="20">
        <f t="shared" si="80"/>
        <v>19.831694210686404</v>
      </c>
      <c r="AI212" s="20">
        <f t="shared" si="88"/>
        <v>13.170245398773005</v>
      </c>
      <c r="AJ212" s="20">
        <f t="shared" si="89"/>
        <v>6.5851226993865026</v>
      </c>
      <c r="AK212" s="18">
        <v>4035</v>
      </c>
      <c r="AL212" s="20">
        <f t="shared" si="81"/>
        <v>40.91047348676873</v>
      </c>
      <c r="AM212" s="18">
        <v>2797</v>
      </c>
      <c r="AN212" s="20">
        <f t="shared" si="82"/>
        <v>28.358511609043902</v>
      </c>
      <c r="AO212" s="18">
        <v>27617</v>
      </c>
      <c r="AP212" s="18">
        <v>126629</v>
      </c>
      <c r="AQ212" s="20">
        <f t="shared" si="83"/>
        <v>12.838791442765892</v>
      </c>
      <c r="AR212" s="20">
        <f t="shared" si="84"/>
        <v>4.9155312293777413</v>
      </c>
      <c r="AS212" s="18">
        <v>4598</v>
      </c>
      <c r="AT212" s="18"/>
      <c r="AU212" s="18">
        <v>676</v>
      </c>
      <c r="AV212" s="18">
        <f t="shared" si="85"/>
        <v>5274</v>
      </c>
      <c r="AW212" s="18" t="s">
        <v>39</v>
      </c>
      <c r="AX212" s="18"/>
      <c r="AY212" s="21">
        <v>6000</v>
      </c>
      <c r="AZ212" s="18">
        <v>30700</v>
      </c>
      <c r="BA212" s="20">
        <f t="shared" si="86"/>
        <v>3.1126432120044609</v>
      </c>
      <c r="BB212" s="18">
        <v>4.5</v>
      </c>
      <c r="BC212" s="20">
        <f t="shared" si="87"/>
        <v>0.91250126736287129</v>
      </c>
      <c r="BD212" s="18"/>
      <c r="BE212" s="7"/>
    </row>
    <row r="213" spans="1:59" x14ac:dyDescent="0.25">
      <c r="A213" s="6" t="s">
        <v>436</v>
      </c>
      <c r="B213" s="18">
        <v>1907</v>
      </c>
      <c r="C213" s="18" t="s">
        <v>72</v>
      </c>
      <c r="D213" s="18">
        <v>44570</v>
      </c>
      <c r="E213" s="18" t="s">
        <v>436</v>
      </c>
      <c r="F213" s="18">
        <v>44210</v>
      </c>
      <c r="G213" s="18">
        <v>244400644</v>
      </c>
      <c r="H213" s="18" t="s">
        <v>66</v>
      </c>
      <c r="I213" s="18">
        <v>153</v>
      </c>
      <c r="J213" s="18">
        <v>1</v>
      </c>
      <c r="K213" s="18">
        <v>1</v>
      </c>
      <c r="L213" s="18" t="s">
        <v>534</v>
      </c>
      <c r="M213" s="18">
        <v>8064</v>
      </c>
      <c r="N213" s="18">
        <v>19</v>
      </c>
      <c r="O213" s="18">
        <v>38</v>
      </c>
      <c r="P213" s="18">
        <v>2</v>
      </c>
      <c r="Q213" s="18" t="s">
        <v>40</v>
      </c>
      <c r="R213" s="18" t="s">
        <v>140</v>
      </c>
      <c r="S213" s="18">
        <v>324</v>
      </c>
      <c r="T213" s="19">
        <f t="shared" si="77"/>
        <v>4.0178571428571432E-2</v>
      </c>
      <c r="U213" s="18">
        <v>15252</v>
      </c>
      <c r="V213" s="18">
        <v>1315</v>
      </c>
      <c r="W213" s="18">
        <v>370</v>
      </c>
      <c r="X213" s="18">
        <v>31</v>
      </c>
      <c r="Y213" s="18">
        <v>1884</v>
      </c>
      <c r="Z213" s="18">
        <v>132</v>
      </c>
      <c r="AA213" s="18">
        <v>0</v>
      </c>
      <c r="AB213" s="18">
        <v>0</v>
      </c>
      <c r="AC213" s="18">
        <v>50</v>
      </c>
      <c r="AD213" s="18">
        <f t="shared" si="78"/>
        <v>17506</v>
      </c>
      <c r="AE213" s="20">
        <f t="shared" si="79"/>
        <v>2.1708829365079363</v>
      </c>
      <c r="AF213" s="20">
        <f t="shared" si="75"/>
        <v>54.030864197530867</v>
      </c>
      <c r="AG213" s="18">
        <f>V213+X213+Z213+AB213</f>
        <v>1478</v>
      </c>
      <c r="AH213" s="20">
        <f t="shared" si="80"/>
        <v>18.328373015873016</v>
      </c>
      <c r="AI213" s="20">
        <f t="shared" si="88"/>
        <v>11.844384303112314</v>
      </c>
      <c r="AJ213" s="20">
        <f t="shared" si="89"/>
        <v>5.9221921515561569</v>
      </c>
      <c r="AK213" s="18">
        <v>1076</v>
      </c>
      <c r="AL213" s="20">
        <f t="shared" si="81"/>
        <v>13.343253968253968</v>
      </c>
      <c r="AM213" s="18">
        <v>817</v>
      </c>
      <c r="AN213" s="20">
        <f t="shared" si="82"/>
        <v>10.131448412698413</v>
      </c>
      <c r="AO213" s="18"/>
      <c r="AP213" s="18">
        <v>35029</v>
      </c>
      <c r="AQ213" s="20">
        <f t="shared" si="83"/>
        <v>4.3438740079365079</v>
      </c>
      <c r="AR213" s="20">
        <f t="shared" si="84"/>
        <v>2.0009710956243572</v>
      </c>
      <c r="AS213" s="18">
        <v>66</v>
      </c>
      <c r="AT213" s="18"/>
      <c r="AU213" s="18">
        <v>13</v>
      </c>
      <c r="AV213" s="18">
        <f t="shared" si="85"/>
        <v>79</v>
      </c>
      <c r="AW213" s="18" t="s">
        <v>40</v>
      </c>
      <c r="AX213" s="18" t="s">
        <v>745</v>
      </c>
      <c r="AY213" s="21">
        <v>3000</v>
      </c>
      <c r="AZ213" s="18">
        <v>26800</v>
      </c>
      <c r="BA213" s="20">
        <f t="shared" si="86"/>
        <v>3.3234126984126986</v>
      </c>
      <c r="BB213" s="18">
        <v>4</v>
      </c>
      <c r="BC213" s="20">
        <f t="shared" si="87"/>
        <v>0.99206349206349209</v>
      </c>
      <c r="BD213" s="18">
        <v>0</v>
      </c>
      <c r="BE213" s="7"/>
    </row>
    <row r="214" spans="1:59" x14ac:dyDescent="0.25">
      <c r="A214" s="6" t="s">
        <v>746</v>
      </c>
      <c r="B214" s="18">
        <v>1845</v>
      </c>
      <c r="C214" s="18" t="s">
        <v>439</v>
      </c>
      <c r="D214" s="18">
        <v>44150</v>
      </c>
      <c r="E214" s="18" t="s">
        <v>438</v>
      </c>
      <c r="F214" s="18">
        <v>44163</v>
      </c>
      <c r="G214" s="18">
        <v>244400552</v>
      </c>
      <c r="H214" s="18" t="s">
        <v>45</v>
      </c>
      <c r="I214" s="18">
        <v>217</v>
      </c>
      <c r="J214" s="18">
        <v>1</v>
      </c>
      <c r="K214" s="18">
        <v>1</v>
      </c>
      <c r="L214" s="18" t="s">
        <v>523</v>
      </c>
      <c r="M214" s="1">
        <v>2370</v>
      </c>
      <c r="N214" s="18">
        <v>7.3</v>
      </c>
      <c r="O214" s="18"/>
      <c r="P214" s="18">
        <v>1</v>
      </c>
      <c r="Q214" s="18" t="s">
        <v>40</v>
      </c>
      <c r="R214" s="18" t="s">
        <v>116</v>
      </c>
      <c r="S214" s="18">
        <v>146</v>
      </c>
      <c r="T214" s="19">
        <f t="shared" si="77"/>
        <v>6.160337552742616E-2</v>
      </c>
      <c r="U214" s="18">
        <v>6264</v>
      </c>
      <c r="V214" s="18"/>
      <c r="W214" s="18">
        <v>335</v>
      </c>
      <c r="X214" s="18"/>
      <c r="Y214" s="18">
        <v>174</v>
      </c>
      <c r="Z214" s="18"/>
      <c r="AA214" s="18">
        <v>0</v>
      </c>
      <c r="AB214" s="18">
        <v>0</v>
      </c>
      <c r="AC214" s="18"/>
      <c r="AD214" s="18">
        <f t="shared" si="78"/>
        <v>6773</v>
      </c>
      <c r="AE214" s="20">
        <f t="shared" si="79"/>
        <v>2.8578059071729958</v>
      </c>
      <c r="AF214" s="20">
        <f t="shared" si="75"/>
        <v>46.390410958904113</v>
      </c>
      <c r="AG214" s="1">
        <v>305</v>
      </c>
      <c r="AH214" s="20">
        <f t="shared" si="80"/>
        <v>12.869198312236287</v>
      </c>
      <c r="AI214" s="20">
        <f t="shared" si="88"/>
        <v>22.20655737704918</v>
      </c>
      <c r="AJ214" s="20">
        <f t="shared" si="89"/>
        <v>11.10327868852459</v>
      </c>
      <c r="AK214" s="18"/>
      <c r="AL214" s="20">
        <f t="shared" si="81"/>
        <v>0</v>
      </c>
      <c r="AM214" s="18">
        <v>361</v>
      </c>
      <c r="AN214" s="20">
        <f t="shared" si="82"/>
        <v>15.232067510548523</v>
      </c>
      <c r="AO214" s="18"/>
      <c r="AP214" s="18">
        <v>6272</v>
      </c>
      <c r="AQ214" s="20">
        <f t="shared" si="83"/>
        <v>2.6464135021097048</v>
      </c>
      <c r="AR214" s="20">
        <f t="shared" si="84"/>
        <v>0.92602982430237712</v>
      </c>
      <c r="AS214" s="18"/>
      <c r="AT214" s="18"/>
      <c r="AU214" s="18"/>
      <c r="AV214" s="18">
        <f t="shared" si="85"/>
        <v>0</v>
      </c>
      <c r="AW214" s="18" t="s">
        <v>40</v>
      </c>
      <c r="AX214" s="18" t="s">
        <v>524</v>
      </c>
      <c r="AY214" s="27">
        <v>596</v>
      </c>
      <c r="AZ214" s="1">
        <v>5639</v>
      </c>
      <c r="BA214" s="20">
        <f t="shared" si="86"/>
        <v>2.379324894514768</v>
      </c>
      <c r="BB214" s="18">
        <v>0.6</v>
      </c>
      <c r="BC214" s="20">
        <f t="shared" si="87"/>
        <v>0.50632911392405067</v>
      </c>
      <c r="BD214" s="18"/>
      <c r="BE214" s="7" t="s">
        <v>39</v>
      </c>
      <c r="BF214" s="2"/>
      <c r="BG214" s="2"/>
    </row>
    <row r="215" spans="1:59" x14ac:dyDescent="0.25">
      <c r="A215" s="6" t="s">
        <v>747</v>
      </c>
      <c r="B215" s="18">
        <v>13880</v>
      </c>
      <c r="C215" s="18" t="s">
        <v>437</v>
      </c>
      <c r="D215" s="18">
        <v>44150</v>
      </c>
      <c r="E215" s="18" t="s">
        <v>438</v>
      </c>
      <c r="F215" s="18">
        <v>44163</v>
      </c>
      <c r="G215" s="18">
        <v>244400552</v>
      </c>
      <c r="H215" s="18" t="s">
        <v>45</v>
      </c>
      <c r="I215" s="18">
        <v>216</v>
      </c>
      <c r="J215" s="18">
        <v>1</v>
      </c>
      <c r="K215" s="18">
        <v>1</v>
      </c>
      <c r="L215" s="18" t="s">
        <v>523</v>
      </c>
      <c r="M215" s="1">
        <v>2500</v>
      </c>
      <c r="N215" s="18">
        <v>4.5</v>
      </c>
      <c r="O215" s="18"/>
      <c r="P215" s="18">
        <v>1</v>
      </c>
      <c r="Q215" s="18" t="s">
        <v>40</v>
      </c>
      <c r="R215" s="18" t="s">
        <v>116</v>
      </c>
      <c r="S215" s="18">
        <v>144</v>
      </c>
      <c r="T215" s="19">
        <f t="shared" si="77"/>
        <v>5.7599999999999998E-2</v>
      </c>
      <c r="U215" s="18">
        <v>4655</v>
      </c>
      <c r="V215" s="18"/>
      <c r="W215" s="18">
        <v>179</v>
      </c>
      <c r="X215" s="18"/>
      <c r="Y215" s="18">
        <v>211</v>
      </c>
      <c r="Z215" s="18"/>
      <c r="AA215" s="18">
        <v>0</v>
      </c>
      <c r="AB215" s="18">
        <v>0</v>
      </c>
      <c r="AC215" s="18"/>
      <c r="AD215" s="18">
        <f t="shared" si="78"/>
        <v>5045</v>
      </c>
      <c r="AE215" s="20">
        <f t="shared" si="79"/>
        <v>2.0179999999999998</v>
      </c>
      <c r="AF215" s="20">
        <f t="shared" si="75"/>
        <v>35.034722222222221</v>
      </c>
      <c r="AG215" s="1">
        <v>227</v>
      </c>
      <c r="AH215" s="20">
        <f t="shared" si="80"/>
        <v>9.08</v>
      </c>
      <c r="AI215" s="20">
        <f t="shared" si="88"/>
        <v>22.22466960352423</v>
      </c>
      <c r="AJ215" s="20">
        <f t="shared" si="89"/>
        <v>11.112334801762115</v>
      </c>
      <c r="AK215" s="18"/>
      <c r="AL215" s="20">
        <f t="shared" si="81"/>
        <v>0</v>
      </c>
      <c r="AM215" s="18">
        <v>278</v>
      </c>
      <c r="AN215" s="20">
        <f t="shared" si="82"/>
        <v>11.12</v>
      </c>
      <c r="AO215" s="18"/>
      <c r="AP215" s="18">
        <v>6452</v>
      </c>
      <c r="AQ215" s="20">
        <f t="shared" si="83"/>
        <v>2.5808</v>
      </c>
      <c r="AR215" s="20">
        <f t="shared" si="84"/>
        <v>1.2788899900891972</v>
      </c>
      <c r="AS215" s="18"/>
      <c r="AT215" s="18"/>
      <c r="AU215" s="18"/>
      <c r="AV215" s="18">
        <f t="shared" si="85"/>
        <v>0</v>
      </c>
      <c r="AW215" s="18" t="s">
        <v>40</v>
      </c>
      <c r="AX215" s="18" t="s">
        <v>524</v>
      </c>
      <c r="AY215" s="27">
        <v>613</v>
      </c>
      <c r="AZ215" s="1">
        <v>4201</v>
      </c>
      <c r="BA215" s="20">
        <f t="shared" si="86"/>
        <v>1.6803999999999999</v>
      </c>
      <c r="BB215" s="18">
        <v>0.6</v>
      </c>
      <c r="BC215" s="20">
        <f t="shared" si="87"/>
        <v>0.48</v>
      </c>
      <c r="BD215" s="18"/>
      <c r="BE215" s="7" t="s">
        <v>39</v>
      </c>
      <c r="BF215" s="2"/>
      <c r="BG215" s="2"/>
    </row>
    <row r="216" spans="1:59" x14ac:dyDescent="0.25">
      <c r="A216" s="6" t="s">
        <v>440</v>
      </c>
      <c r="B216" s="18">
        <v>4490</v>
      </c>
      <c r="C216" s="18" t="s">
        <v>441</v>
      </c>
      <c r="D216" s="18">
        <v>44330</v>
      </c>
      <c r="E216" s="18" t="s">
        <v>440</v>
      </c>
      <c r="F216" s="18">
        <v>44212</v>
      </c>
      <c r="G216" s="18">
        <v>200067866</v>
      </c>
      <c r="H216" s="18" t="s">
        <v>135</v>
      </c>
      <c r="I216" s="18">
        <v>150</v>
      </c>
      <c r="J216" s="18">
        <v>1</v>
      </c>
      <c r="K216" s="18">
        <v>1</v>
      </c>
      <c r="L216" s="18" t="s">
        <v>587</v>
      </c>
      <c r="M216" s="18">
        <v>9639</v>
      </c>
      <c r="N216" s="18">
        <v>19.5</v>
      </c>
      <c r="O216" s="18">
        <v>30</v>
      </c>
      <c r="P216" s="18">
        <v>5</v>
      </c>
      <c r="Q216" s="18" t="s">
        <v>40</v>
      </c>
      <c r="R216" s="18" t="s">
        <v>137</v>
      </c>
      <c r="S216" s="18">
        <v>624</v>
      </c>
      <c r="T216" s="19">
        <f t="shared" si="77"/>
        <v>6.4737005913476503E-2</v>
      </c>
      <c r="U216" s="18">
        <v>22758</v>
      </c>
      <c r="V216" s="18">
        <v>2576</v>
      </c>
      <c r="W216" s="18">
        <v>217</v>
      </c>
      <c r="X216" s="18">
        <v>132</v>
      </c>
      <c r="Y216" s="18">
        <v>2672</v>
      </c>
      <c r="Z216" s="18">
        <v>151</v>
      </c>
      <c r="AA216" s="18">
        <v>0</v>
      </c>
      <c r="AB216" s="18">
        <v>0</v>
      </c>
      <c r="AC216" s="18">
        <v>2672</v>
      </c>
      <c r="AD216" s="18">
        <f t="shared" si="78"/>
        <v>25647</v>
      </c>
      <c r="AE216" s="20">
        <f t="shared" si="79"/>
        <v>2.660753190164955</v>
      </c>
      <c r="AF216" s="20">
        <f t="shared" si="75"/>
        <v>41.10096153846154</v>
      </c>
      <c r="AG216" s="18">
        <f>V216+X216+Z216+AB216</f>
        <v>2859</v>
      </c>
      <c r="AH216" s="20">
        <f t="shared" si="80"/>
        <v>29.660753190164954</v>
      </c>
      <c r="AI216" s="20">
        <f t="shared" si="88"/>
        <v>8.9706190975865692</v>
      </c>
      <c r="AJ216" s="20">
        <f t="shared" si="89"/>
        <v>4.4853095487932846</v>
      </c>
      <c r="AK216" s="18"/>
      <c r="AL216" s="20">
        <f t="shared" si="81"/>
        <v>0</v>
      </c>
      <c r="AM216" s="18">
        <v>2258</v>
      </c>
      <c r="AN216" s="20">
        <f t="shared" si="82"/>
        <v>23.425666562921464</v>
      </c>
      <c r="AO216" s="18"/>
      <c r="AP216" s="18">
        <v>125310</v>
      </c>
      <c r="AQ216" s="20">
        <f t="shared" si="83"/>
        <v>13.000311235605354</v>
      </c>
      <c r="AR216" s="20">
        <f t="shared" si="84"/>
        <v>4.8859515732834247</v>
      </c>
      <c r="AS216" s="18">
        <v>1864</v>
      </c>
      <c r="AT216" s="18">
        <v>403</v>
      </c>
      <c r="AU216" s="18">
        <v>317</v>
      </c>
      <c r="AV216" s="18">
        <f t="shared" si="85"/>
        <v>2584</v>
      </c>
      <c r="AW216" s="18" t="s">
        <v>39</v>
      </c>
      <c r="AX216" s="18"/>
      <c r="AY216" s="21">
        <v>5959</v>
      </c>
      <c r="AZ216" s="18">
        <v>37079</v>
      </c>
      <c r="BA216" s="20">
        <f t="shared" si="86"/>
        <v>3.8467683369644154</v>
      </c>
      <c r="BB216" s="18">
        <v>5.5</v>
      </c>
      <c r="BC216" s="20">
        <f t="shared" si="87"/>
        <v>1.1411972196285922</v>
      </c>
      <c r="BD216" s="18">
        <v>130</v>
      </c>
      <c r="BE216" s="7" t="s">
        <v>39</v>
      </c>
    </row>
    <row r="217" spans="1:59" x14ac:dyDescent="0.25">
      <c r="A217" s="6" t="s">
        <v>748</v>
      </c>
      <c r="B217" s="18">
        <v>13998</v>
      </c>
      <c r="C217" s="18" t="s">
        <v>445</v>
      </c>
      <c r="D217" s="18">
        <v>44540</v>
      </c>
      <c r="E217" s="18" t="s">
        <v>443</v>
      </c>
      <c r="F217" s="18">
        <v>44180</v>
      </c>
      <c r="G217" s="18">
        <v>244400552</v>
      </c>
      <c r="H217" s="18" t="s">
        <v>45</v>
      </c>
      <c r="I217" s="18">
        <v>223</v>
      </c>
      <c r="J217" s="18">
        <v>1</v>
      </c>
      <c r="K217" s="18">
        <v>1</v>
      </c>
      <c r="L217" s="18" t="s">
        <v>523</v>
      </c>
      <c r="M217" s="1">
        <v>1463</v>
      </c>
      <c r="N217" s="18">
        <v>3</v>
      </c>
      <c r="O217" s="18"/>
      <c r="P217" s="18">
        <v>0</v>
      </c>
      <c r="Q217" s="18" t="s">
        <v>40</v>
      </c>
      <c r="R217" s="18" t="s">
        <v>116</v>
      </c>
      <c r="S217" s="18">
        <v>45</v>
      </c>
      <c r="T217" s="19">
        <f t="shared" si="77"/>
        <v>3.0758714969241284E-2</v>
      </c>
      <c r="U217" s="18">
        <v>1258</v>
      </c>
      <c r="V217" s="18"/>
      <c r="W217" s="18">
        <v>0</v>
      </c>
      <c r="X217" s="18"/>
      <c r="Y217" s="18">
        <v>20</v>
      </c>
      <c r="Z217" s="18"/>
      <c r="AA217" s="18">
        <v>0</v>
      </c>
      <c r="AB217" s="18">
        <v>0</v>
      </c>
      <c r="AC217" s="18"/>
      <c r="AD217" s="18">
        <f t="shared" si="78"/>
        <v>1278</v>
      </c>
      <c r="AE217" s="20">
        <f t="shared" si="79"/>
        <v>0.87354750512645252</v>
      </c>
      <c r="AF217" s="20">
        <f t="shared" si="75"/>
        <v>28.4</v>
      </c>
      <c r="AG217" s="1">
        <v>58</v>
      </c>
      <c r="AH217" s="20">
        <f t="shared" si="80"/>
        <v>3.9644565960355433</v>
      </c>
      <c r="AI217" s="20">
        <f t="shared" si="88"/>
        <v>22.03448275862069</v>
      </c>
      <c r="AJ217" s="20">
        <f t="shared" si="89"/>
        <v>11.017241379310345</v>
      </c>
      <c r="AK217" s="18"/>
      <c r="AL217" s="20">
        <f t="shared" si="81"/>
        <v>0</v>
      </c>
      <c r="AM217" s="18">
        <v>24</v>
      </c>
      <c r="AN217" s="20">
        <f t="shared" si="82"/>
        <v>1.6404647983595353</v>
      </c>
      <c r="AO217" s="18"/>
      <c r="AP217" s="18">
        <v>570</v>
      </c>
      <c r="AQ217" s="20">
        <f t="shared" si="83"/>
        <v>0.38961038961038963</v>
      </c>
      <c r="AR217" s="20">
        <f t="shared" si="84"/>
        <v>0.4460093896713615</v>
      </c>
      <c r="AS217" s="18"/>
      <c r="AT217" s="18"/>
      <c r="AU217" s="18"/>
      <c r="AV217" s="18">
        <f t="shared" si="85"/>
        <v>0</v>
      </c>
      <c r="AW217" s="18" t="s">
        <v>40</v>
      </c>
      <c r="AX217" s="18" t="s">
        <v>524</v>
      </c>
      <c r="AY217" s="27">
        <v>54</v>
      </c>
      <c r="AZ217" s="1">
        <v>1064</v>
      </c>
      <c r="BA217" s="20">
        <f t="shared" si="86"/>
        <v>0.72727272727272729</v>
      </c>
      <c r="BB217" s="18">
        <v>0.3</v>
      </c>
      <c r="BC217" s="20">
        <f t="shared" si="87"/>
        <v>0.41011619958988382</v>
      </c>
      <c r="BD217" s="18"/>
      <c r="BE217" s="7" t="s">
        <v>39</v>
      </c>
      <c r="BF217" s="2"/>
      <c r="BG217" s="2"/>
    </row>
    <row r="218" spans="1:59" x14ac:dyDescent="0.25">
      <c r="A218" s="6" t="s">
        <v>749</v>
      </c>
      <c r="B218" s="18">
        <v>19348</v>
      </c>
      <c r="C218" s="18" t="s">
        <v>447</v>
      </c>
      <c r="D218" s="18">
        <v>44540</v>
      </c>
      <c r="E218" s="18" t="s">
        <v>443</v>
      </c>
      <c r="F218" s="18">
        <v>44180</v>
      </c>
      <c r="G218" s="18">
        <v>244400552</v>
      </c>
      <c r="H218" s="18" t="s">
        <v>45</v>
      </c>
      <c r="I218" s="18">
        <v>225</v>
      </c>
      <c r="J218" s="18">
        <v>1</v>
      </c>
      <c r="K218" s="18">
        <v>1</v>
      </c>
      <c r="L218" s="18" t="s">
        <v>523</v>
      </c>
      <c r="M218" s="1">
        <v>1131</v>
      </c>
      <c r="N218" s="18">
        <v>4</v>
      </c>
      <c r="O218" s="18"/>
      <c r="P218" s="18">
        <v>0</v>
      </c>
      <c r="Q218" s="18" t="s">
        <v>40</v>
      </c>
      <c r="R218" s="18" t="s">
        <v>116</v>
      </c>
      <c r="S218" s="18">
        <v>90</v>
      </c>
      <c r="T218" s="19">
        <f t="shared" si="77"/>
        <v>7.9575596816976124E-2</v>
      </c>
      <c r="U218" s="18">
        <v>3784</v>
      </c>
      <c r="V218" s="18"/>
      <c r="W218" s="18">
        <v>163</v>
      </c>
      <c r="X218" s="18"/>
      <c r="Y218" s="18">
        <v>116</v>
      </c>
      <c r="Z218" s="18"/>
      <c r="AA218" s="18">
        <v>0</v>
      </c>
      <c r="AB218" s="18">
        <v>0</v>
      </c>
      <c r="AC218" s="18"/>
      <c r="AD218" s="18">
        <f t="shared" si="78"/>
        <v>4063</v>
      </c>
      <c r="AE218" s="20">
        <f t="shared" si="79"/>
        <v>3.5923961096374888</v>
      </c>
      <c r="AF218" s="20">
        <f t="shared" si="75"/>
        <v>45.144444444444446</v>
      </c>
      <c r="AG218" s="1">
        <v>183</v>
      </c>
      <c r="AH218" s="20">
        <f t="shared" si="80"/>
        <v>16.180371352785144</v>
      </c>
      <c r="AI218" s="20">
        <f t="shared" si="88"/>
        <v>22.202185792349727</v>
      </c>
      <c r="AJ218" s="20">
        <f t="shared" si="89"/>
        <v>11.101092896174864</v>
      </c>
      <c r="AK218" s="18"/>
      <c r="AL218" s="20">
        <f t="shared" si="81"/>
        <v>0</v>
      </c>
      <c r="AM218" s="18">
        <v>110</v>
      </c>
      <c r="AN218" s="20">
        <f t="shared" si="82"/>
        <v>9.7259062776304148</v>
      </c>
      <c r="AO218" s="18"/>
      <c r="AP218" s="18">
        <v>3662</v>
      </c>
      <c r="AQ218" s="20">
        <f t="shared" si="83"/>
        <v>3.2378426171529622</v>
      </c>
      <c r="AR218" s="20">
        <f t="shared" si="84"/>
        <v>0.90130445483632782</v>
      </c>
      <c r="AS218" s="18"/>
      <c r="AT218" s="18"/>
      <c r="AU218" s="18"/>
      <c r="AV218" s="18">
        <f t="shared" si="85"/>
        <v>0</v>
      </c>
      <c r="AW218" s="18" t="s">
        <v>40</v>
      </c>
      <c r="AX218" s="18" t="s">
        <v>524</v>
      </c>
      <c r="AY218" s="27">
        <v>348</v>
      </c>
      <c r="AZ218" s="1">
        <v>3383</v>
      </c>
      <c r="BA218" s="20">
        <f t="shared" si="86"/>
        <v>2.991158267020336</v>
      </c>
      <c r="BB218" s="18">
        <v>0.3</v>
      </c>
      <c r="BC218" s="20">
        <f t="shared" si="87"/>
        <v>0.5305039787798409</v>
      </c>
      <c r="BD218" s="18"/>
      <c r="BE218" s="7" t="s">
        <v>39</v>
      </c>
      <c r="BF218" s="2"/>
      <c r="BG218" s="2"/>
    </row>
    <row r="219" spans="1:59" x14ac:dyDescent="0.25">
      <c r="A219" s="6" t="s">
        <v>750</v>
      </c>
      <c r="B219" s="18">
        <v>13627</v>
      </c>
      <c r="C219" s="18" t="s">
        <v>446</v>
      </c>
      <c r="D219" s="18">
        <v>44540</v>
      </c>
      <c r="E219" s="18" t="s">
        <v>443</v>
      </c>
      <c r="F219" s="18">
        <v>44180</v>
      </c>
      <c r="G219" s="18">
        <v>244400552</v>
      </c>
      <c r="H219" s="18" t="s">
        <v>45</v>
      </c>
      <c r="I219" s="18">
        <v>224</v>
      </c>
      <c r="J219" s="18">
        <v>1</v>
      </c>
      <c r="K219" s="18">
        <v>1</v>
      </c>
      <c r="L219" s="18" t="s">
        <v>523</v>
      </c>
      <c r="M219" s="1">
        <v>1046</v>
      </c>
      <c r="N219" s="18">
        <v>3.3</v>
      </c>
      <c r="O219" s="18"/>
      <c r="P219" s="18">
        <v>0</v>
      </c>
      <c r="Q219" s="18" t="s">
        <v>40</v>
      </c>
      <c r="R219" s="18" t="s">
        <v>116</v>
      </c>
      <c r="S219" s="18">
        <v>59</v>
      </c>
      <c r="T219" s="19">
        <f t="shared" si="77"/>
        <v>5.6405353728489482E-2</v>
      </c>
      <c r="U219" s="18">
        <v>2213</v>
      </c>
      <c r="V219" s="18"/>
      <c r="W219" s="18">
        <v>0</v>
      </c>
      <c r="X219" s="18">
        <v>0</v>
      </c>
      <c r="Y219" s="18">
        <v>51</v>
      </c>
      <c r="Z219" s="18"/>
      <c r="AA219" s="18">
        <v>0</v>
      </c>
      <c r="AB219" s="18">
        <v>0</v>
      </c>
      <c r="AC219" s="18"/>
      <c r="AD219" s="18">
        <f t="shared" si="78"/>
        <v>2264</v>
      </c>
      <c r="AE219" s="20">
        <f t="shared" si="79"/>
        <v>2.164435946462715</v>
      </c>
      <c r="AF219" s="20">
        <f t="shared" si="75"/>
        <v>38.372881355932201</v>
      </c>
      <c r="AG219" s="1">
        <v>102</v>
      </c>
      <c r="AH219" s="20">
        <f t="shared" si="80"/>
        <v>9.7514340344168264</v>
      </c>
      <c r="AI219" s="20">
        <f t="shared" si="88"/>
        <v>22.196078431372548</v>
      </c>
      <c r="AJ219" s="20">
        <f t="shared" si="89"/>
        <v>11.098039215686274</v>
      </c>
      <c r="AK219" s="18"/>
      <c r="AL219" s="20">
        <f t="shared" si="81"/>
        <v>0</v>
      </c>
      <c r="AM219" s="18">
        <v>102</v>
      </c>
      <c r="AN219" s="20">
        <f t="shared" si="82"/>
        <v>9.7514340344168264</v>
      </c>
      <c r="AO219" s="18"/>
      <c r="AP219" s="18">
        <v>3149</v>
      </c>
      <c r="AQ219" s="20">
        <f t="shared" si="83"/>
        <v>3.0105162523900573</v>
      </c>
      <c r="AR219" s="20">
        <f t="shared" si="84"/>
        <v>1.3909010600706713</v>
      </c>
      <c r="AS219" s="18"/>
      <c r="AT219" s="18"/>
      <c r="AU219" s="18"/>
      <c r="AV219" s="18">
        <f t="shared" si="85"/>
        <v>0</v>
      </c>
      <c r="AW219" s="18" t="s">
        <v>40</v>
      </c>
      <c r="AX219" s="18" t="s">
        <v>524</v>
      </c>
      <c r="AY219" s="27">
        <v>299</v>
      </c>
      <c r="AZ219" s="1">
        <v>1885</v>
      </c>
      <c r="BA219" s="20">
        <f t="shared" si="86"/>
        <v>1.8021032504780115</v>
      </c>
      <c r="BB219" s="18">
        <v>0.3</v>
      </c>
      <c r="BC219" s="20">
        <f t="shared" si="87"/>
        <v>0.57361376673040154</v>
      </c>
      <c r="BD219" s="18"/>
      <c r="BE219" s="7" t="s">
        <v>39</v>
      </c>
      <c r="BF219" s="2"/>
      <c r="BG219" s="2"/>
    </row>
    <row r="220" spans="1:59" x14ac:dyDescent="0.25">
      <c r="A220" s="6" t="s">
        <v>751</v>
      </c>
      <c r="B220" s="18">
        <v>13883</v>
      </c>
      <c r="C220" s="18" t="s">
        <v>444</v>
      </c>
      <c r="D220" s="18">
        <v>44540</v>
      </c>
      <c r="E220" s="18" t="s">
        <v>443</v>
      </c>
      <c r="F220" s="18">
        <v>44180</v>
      </c>
      <c r="G220" s="18">
        <v>244400552</v>
      </c>
      <c r="H220" s="18" t="s">
        <v>45</v>
      </c>
      <c r="I220" s="18">
        <v>199</v>
      </c>
      <c r="J220" s="18">
        <v>1</v>
      </c>
      <c r="K220" s="18">
        <v>1</v>
      </c>
      <c r="L220" s="18" t="s">
        <v>523</v>
      </c>
      <c r="M220" s="1">
        <v>2400</v>
      </c>
      <c r="N220" s="18">
        <v>11</v>
      </c>
      <c r="O220" s="18"/>
      <c r="P220" s="18">
        <v>1</v>
      </c>
      <c r="Q220" s="18" t="s">
        <v>40</v>
      </c>
      <c r="R220" s="18" t="s">
        <v>116</v>
      </c>
      <c r="S220" s="18">
        <v>450</v>
      </c>
      <c r="T220" s="19">
        <f t="shared" si="77"/>
        <v>0.1875</v>
      </c>
      <c r="U220" s="18">
        <v>8801</v>
      </c>
      <c r="V220" s="18"/>
      <c r="W220" s="18">
        <v>16</v>
      </c>
      <c r="X220" s="18"/>
      <c r="Y220" s="18">
        <v>584</v>
      </c>
      <c r="Z220" s="18"/>
      <c r="AA220" s="18">
        <v>0</v>
      </c>
      <c r="AB220" s="18">
        <v>0</v>
      </c>
      <c r="AC220" s="18"/>
      <c r="AD220" s="18">
        <f t="shared" si="78"/>
        <v>9401</v>
      </c>
      <c r="AE220" s="20">
        <f t="shared" si="79"/>
        <v>3.9170833333333333</v>
      </c>
      <c r="AF220" s="20">
        <f t="shared" si="75"/>
        <v>20.891111111111112</v>
      </c>
      <c r="AG220" s="1">
        <v>424</v>
      </c>
      <c r="AH220" s="20">
        <f t="shared" si="80"/>
        <v>17.666666666666668</v>
      </c>
      <c r="AI220" s="20">
        <f t="shared" si="88"/>
        <v>22.172169811320753</v>
      </c>
      <c r="AJ220" s="20">
        <f t="shared" si="89"/>
        <v>11.086084905660377</v>
      </c>
      <c r="AK220" s="18"/>
      <c r="AL220" s="20">
        <f t="shared" si="81"/>
        <v>0</v>
      </c>
      <c r="AM220" s="18">
        <v>565</v>
      </c>
      <c r="AN220" s="20">
        <f t="shared" si="82"/>
        <v>23.541666666666668</v>
      </c>
      <c r="AO220" s="18"/>
      <c r="AP220" s="18">
        <v>18714</v>
      </c>
      <c r="AQ220" s="20">
        <f t="shared" si="83"/>
        <v>7.7975000000000003</v>
      </c>
      <c r="AR220" s="20">
        <f t="shared" si="84"/>
        <v>1.9906392936921604</v>
      </c>
      <c r="AS220" s="18"/>
      <c r="AT220" s="18"/>
      <c r="AU220" s="18"/>
      <c r="AV220" s="18">
        <f t="shared" si="85"/>
        <v>0</v>
      </c>
      <c r="AW220" s="18" t="s">
        <v>40</v>
      </c>
      <c r="AX220" s="18" t="s">
        <v>524</v>
      </c>
      <c r="AY220" s="27">
        <v>1777</v>
      </c>
      <c r="AZ220" s="1">
        <v>7828</v>
      </c>
      <c r="BA220" s="20">
        <f t="shared" si="86"/>
        <v>3.2616666666666667</v>
      </c>
      <c r="BB220" s="18">
        <v>3</v>
      </c>
      <c r="BC220" s="20">
        <f t="shared" si="87"/>
        <v>2.5</v>
      </c>
      <c r="BD220" s="18"/>
      <c r="BE220" s="7" t="s">
        <v>39</v>
      </c>
      <c r="BF220" s="2"/>
      <c r="BG220" s="2"/>
    </row>
    <row r="221" spans="1:59" x14ac:dyDescent="0.25">
      <c r="A221" s="6" t="s">
        <v>752</v>
      </c>
      <c r="B221" s="18">
        <v>14005</v>
      </c>
      <c r="C221" s="18" t="s">
        <v>448</v>
      </c>
      <c r="D221" s="18">
        <v>44540</v>
      </c>
      <c r="E221" s="18" t="s">
        <v>443</v>
      </c>
      <c r="F221" s="18">
        <v>44180</v>
      </c>
      <c r="G221" s="18">
        <v>244400552</v>
      </c>
      <c r="H221" s="18" t="s">
        <v>45</v>
      </c>
      <c r="I221" s="18">
        <v>226</v>
      </c>
      <c r="J221" s="18">
        <v>1</v>
      </c>
      <c r="K221" s="18">
        <v>1</v>
      </c>
      <c r="L221" s="18" t="s">
        <v>523</v>
      </c>
      <c r="M221" s="1">
        <v>686</v>
      </c>
      <c r="N221" s="18">
        <v>1.5</v>
      </c>
      <c r="O221" s="18"/>
      <c r="P221" s="18">
        <v>0</v>
      </c>
      <c r="Q221" s="18" t="s">
        <v>40</v>
      </c>
      <c r="R221" s="18" t="s">
        <v>116</v>
      </c>
      <c r="S221" s="18">
        <v>38</v>
      </c>
      <c r="T221" s="19">
        <f t="shared" si="77"/>
        <v>5.5393586005830907E-2</v>
      </c>
      <c r="U221" s="18">
        <v>1032</v>
      </c>
      <c r="V221" s="18"/>
      <c r="W221" s="18"/>
      <c r="X221" s="18"/>
      <c r="Y221" s="18">
        <v>26</v>
      </c>
      <c r="Z221" s="18"/>
      <c r="AA221" s="18">
        <v>0</v>
      </c>
      <c r="AB221" s="18">
        <v>0</v>
      </c>
      <c r="AC221" s="18"/>
      <c r="AD221" s="18">
        <f t="shared" si="78"/>
        <v>1058</v>
      </c>
      <c r="AE221" s="20">
        <f t="shared" si="79"/>
        <v>1.5422740524781342</v>
      </c>
      <c r="AF221" s="20">
        <f t="shared" si="75"/>
        <v>27.842105263157894</v>
      </c>
      <c r="AG221" s="1">
        <v>49</v>
      </c>
      <c r="AH221" s="20">
        <f t="shared" si="80"/>
        <v>7.1428571428571432</v>
      </c>
      <c r="AI221" s="20">
        <f t="shared" si="88"/>
        <v>21.591836734693878</v>
      </c>
      <c r="AJ221" s="20">
        <f t="shared" si="89"/>
        <v>10.795918367346939</v>
      </c>
      <c r="AK221" s="18"/>
      <c r="AL221" s="20">
        <f t="shared" si="81"/>
        <v>0</v>
      </c>
      <c r="AM221" s="18">
        <v>28</v>
      </c>
      <c r="AN221" s="20">
        <f t="shared" si="82"/>
        <v>4.0816326530612246</v>
      </c>
      <c r="AO221" s="18"/>
      <c r="AP221" s="18">
        <v>395</v>
      </c>
      <c r="AQ221" s="20">
        <f t="shared" si="83"/>
        <v>0.57580174927113703</v>
      </c>
      <c r="AR221" s="20">
        <f t="shared" si="84"/>
        <v>0.37334593572778829</v>
      </c>
      <c r="AS221" s="18"/>
      <c r="AT221" s="18"/>
      <c r="AU221" s="18"/>
      <c r="AV221" s="18">
        <f t="shared" si="85"/>
        <v>0</v>
      </c>
      <c r="AW221" s="18" t="s">
        <v>40</v>
      </c>
      <c r="AX221" s="18" t="s">
        <v>524</v>
      </c>
      <c r="AY221" s="27">
        <v>38</v>
      </c>
      <c r="AZ221" s="1">
        <v>883</v>
      </c>
      <c r="BA221" s="20">
        <f t="shared" si="86"/>
        <v>1.2871720116618075</v>
      </c>
      <c r="BB221" s="18">
        <v>0.1</v>
      </c>
      <c r="BC221" s="20">
        <f t="shared" si="87"/>
        <v>0.29154518950437319</v>
      </c>
      <c r="BD221" s="18"/>
      <c r="BE221" s="7" t="s">
        <v>39</v>
      </c>
      <c r="BF221" s="2"/>
      <c r="BG221" s="2"/>
    </row>
    <row r="222" spans="1:59" x14ac:dyDescent="0.25">
      <c r="A222" s="6" t="s">
        <v>449</v>
      </c>
      <c r="B222" s="18">
        <v>5716</v>
      </c>
      <c r="C222" s="18" t="s">
        <v>450</v>
      </c>
      <c r="D222" s="18">
        <v>44170</v>
      </c>
      <c r="E222" s="18" t="s">
        <v>449</v>
      </c>
      <c r="F222" s="18">
        <v>44214</v>
      </c>
      <c r="G222" s="18">
        <v>244400537</v>
      </c>
      <c r="H222" s="18" t="s">
        <v>38</v>
      </c>
      <c r="I222" s="18">
        <v>30</v>
      </c>
      <c r="J222" s="18">
        <v>1</v>
      </c>
      <c r="K222" s="18">
        <v>1</v>
      </c>
      <c r="L222" s="18" t="s">
        <v>592</v>
      </c>
      <c r="M222" s="18">
        <v>2080</v>
      </c>
      <c r="N222" s="18">
        <v>6</v>
      </c>
      <c r="O222" s="18">
        <v>31</v>
      </c>
      <c r="P222" s="18">
        <v>1</v>
      </c>
      <c r="Q222" s="18" t="s">
        <v>39</v>
      </c>
      <c r="R222" t="s">
        <v>522</v>
      </c>
      <c r="S222" s="18">
        <v>105</v>
      </c>
      <c r="T222" s="19">
        <f t="shared" si="77"/>
        <v>5.0480769230769232E-2</v>
      </c>
      <c r="U222" s="18">
        <v>4103</v>
      </c>
      <c r="V222" s="18">
        <v>408</v>
      </c>
      <c r="W222" s="18">
        <v>78</v>
      </c>
      <c r="X222" s="18">
        <v>0</v>
      </c>
      <c r="Y222" s="18">
        <v>481</v>
      </c>
      <c r="Z222" s="18">
        <v>36</v>
      </c>
      <c r="AA222" s="18">
        <v>0</v>
      </c>
      <c r="AB222" s="18">
        <v>0</v>
      </c>
      <c r="AC222" s="18">
        <v>7</v>
      </c>
      <c r="AD222" s="18">
        <f t="shared" si="78"/>
        <v>4662</v>
      </c>
      <c r="AE222" s="20">
        <f t="shared" si="79"/>
        <v>2.2413461538461537</v>
      </c>
      <c r="AF222" s="20">
        <f t="shared" si="75"/>
        <v>44.4</v>
      </c>
      <c r="AG222" s="18">
        <f t="shared" ref="AG222:AG228" si="90">V222+X222+Z222+AB222</f>
        <v>444</v>
      </c>
      <c r="AH222" s="20">
        <f t="shared" si="80"/>
        <v>21.346153846153847</v>
      </c>
      <c r="AI222" s="20">
        <f t="shared" si="88"/>
        <v>10.5</v>
      </c>
      <c r="AJ222" s="20">
        <f t="shared" si="89"/>
        <v>5.25</v>
      </c>
      <c r="AK222" s="18"/>
      <c r="AL222" s="20">
        <f t="shared" si="81"/>
        <v>0</v>
      </c>
      <c r="AM222" s="18">
        <v>209</v>
      </c>
      <c r="AN222" s="20">
        <f t="shared" si="82"/>
        <v>10.048076923076923</v>
      </c>
      <c r="AO222" s="18">
        <v>1495</v>
      </c>
      <c r="AP222" s="1">
        <v>6457</v>
      </c>
      <c r="AQ222" s="20">
        <f t="shared" si="83"/>
        <v>3.1043269230769233</v>
      </c>
      <c r="AR222" s="20">
        <f t="shared" si="84"/>
        <v>1.385027885027885</v>
      </c>
      <c r="AS222" s="18">
        <v>961</v>
      </c>
      <c r="AT222" s="18">
        <v>0</v>
      </c>
      <c r="AU222" s="18">
        <v>123</v>
      </c>
      <c r="AV222" s="18">
        <f t="shared" si="85"/>
        <v>1084</v>
      </c>
      <c r="AW222" s="18" t="s">
        <v>40</v>
      </c>
      <c r="AX222" s="18"/>
      <c r="AY222" s="21">
        <v>489</v>
      </c>
      <c r="AZ222" s="18">
        <v>4735</v>
      </c>
      <c r="BA222" s="20">
        <f t="shared" si="86"/>
        <v>2.2764423076923075</v>
      </c>
      <c r="BB222" s="18">
        <v>0.4</v>
      </c>
      <c r="BC222" s="20">
        <f t="shared" si="87"/>
        <v>0.38461538461538464</v>
      </c>
      <c r="BD222" s="18">
        <v>18</v>
      </c>
      <c r="BE222" s="7" t="s">
        <v>39</v>
      </c>
    </row>
    <row r="223" spans="1:59" hidden="1" x14ac:dyDescent="0.25">
      <c r="A223" s="6" t="s">
        <v>451</v>
      </c>
      <c r="B223" s="18">
        <v>1910</v>
      </c>
      <c r="C223" s="18" t="s">
        <v>51</v>
      </c>
      <c r="D223" s="18">
        <v>44120</v>
      </c>
      <c r="E223" s="18" t="s">
        <v>451</v>
      </c>
      <c r="F223" s="18">
        <v>44215</v>
      </c>
      <c r="G223" s="18">
        <v>244400404</v>
      </c>
      <c r="H223" s="18" t="s">
        <v>56</v>
      </c>
      <c r="I223" s="18">
        <v>34</v>
      </c>
      <c r="J223" s="18">
        <v>1</v>
      </c>
      <c r="K223" s="18">
        <v>0</v>
      </c>
      <c r="L223" s="18" t="s">
        <v>753</v>
      </c>
      <c r="M223" s="1">
        <v>26140</v>
      </c>
      <c r="N223" s="18">
        <v>26</v>
      </c>
      <c r="O223" s="18">
        <v>107</v>
      </c>
      <c r="P223" s="18">
        <v>16</v>
      </c>
      <c r="Q223" s="18" t="s">
        <v>40</v>
      </c>
      <c r="R223" s="18" t="s">
        <v>590</v>
      </c>
      <c r="S223" s="18">
        <v>1600</v>
      </c>
      <c r="T223" s="19">
        <f t="shared" si="77"/>
        <v>6.1208875286916604E-2</v>
      </c>
      <c r="U223" s="18">
        <v>48102</v>
      </c>
      <c r="V223" s="18">
        <v>4373</v>
      </c>
      <c r="W223" s="18">
        <v>6490</v>
      </c>
      <c r="X223" s="18">
        <v>436</v>
      </c>
      <c r="Y223" s="18">
        <v>3393</v>
      </c>
      <c r="Z223" s="18">
        <v>173</v>
      </c>
      <c r="AA223" s="18">
        <v>0</v>
      </c>
      <c r="AB223" s="18">
        <v>0</v>
      </c>
      <c r="AC223" s="18">
        <v>90</v>
      </c>
      <c r="AD223" s="18">
        <f t="shared" si="78"/>
        <v>57985</v>
      </c>
      <c r="AE223" s="20">
        <f t="shared" si="79"/>
        <v>2.2182478959449119</v>
      </c>
      <c r="AF223" s="20">
        <f t="shared" si="75"/>
        <v>36.240625000000001</v>
      </c>
      <c r="AG223" s="18">
        <f t="shared" si="90"/>
        <v>4982</v>
      </c>
      <c r="AH223" s="20">
        <f t="shared" si="80"/>
        <v>19.058913542463657</v>
      </c>
      <c r="AI223" s="20">
        <f t="shared" si="88"/>
        <v>11.63890004014452</v>
      </c>
      <c r="AJ223" s="20">
        <f t="shared" si="89"/>
        <v>5.8194500200722601</v>
      </c>
      <c r="AK223" s="18">
        <v>4733</v>
      </c>
      <c r="AL223" s="20">
        <f t="shared" si="81"/>
        <v>18.106350420811019</v>
      </c>
      <c r="AM223" s="18">
        <v>3549</v>
      </c>
      <c r="AN223" s="20">
        <f t="shared" si="82"/>
        <v>13.576893649579189</v>
      </c>
      <c r="AO223" s="18">
        <v>88014</v>
      </c>
      <c r="AP223" s="18">
        <v>252828</v>
      </c>
      <c r="AQ223" s="20">
        <f t="shared" si="83"/>
        <v>9.6720734506503447</v>
      </c>
      <c r="AR223" s="20">
        <f t="shared" si="84"/>
        <v>4.3602310942485127</v>
      </c>
      <c r="AS223" s="18">
        <v>0</v>
      </c>
      <c r="AT223" s="18"/>
      <c r="AU223" s="18">
        <v>0</v>
      </c>
      <c r="AV223" s="18">
        <f t="shared" si="85"/>
        <v>0</v>
      </c>
      <c r="AW223" s="18" t="s">
        <v>534</v>
      </c>
      <c r="AX223" s="18" t="s">
        <v>754</v>
      </c>
      <c r="AY223" s="18">
        <v>37900</v>
      </c>
      <c r="AZ223" s="18">
        <v>66565</v>
      </c>
      <c r="BA223" s="20">
        <f t="shared" si="86"/>
        <v>2.5464804896710023</v>
      </c>
      <c r="BB223" s="18">
        <v>13.25</v>
      </c>
      <c r="BC223" s="20">
        <f t="shared" si="87"/>
        <v>1.0137719969395562</v>
      </c>
      <c r="BD223" s="18"/>
      <c r="BE223" s="7"/>
    </row>
    <row r="224" spans="1:59" hidden="1" x14ac:dyDescent="0.25">
      <c r="A224" s="6" t="s">
        <v>755</v>
      </c>
      <c r="B224" s="18">
        <v>5726</v>
      </c>
      <c r="C224" s="18" t="s">
        <v>452</v>
      </c>
      <c r="D224" s="18">
        <v>44120</v>
      </c>
      <c r="E224" s="18" t="s">
        <v>451</v>
      </c>
      <c r="F224" s="18">
        <v>44215</v>
      </c>
      <c r="G224" s="18">
        <v>244400404</v>
      </c>
      <c r="H224" s="18" t="s">
        <v>56</v>
      </c>
      <c r="I224" s="18">
        <v>35</v>
      </c>
      <c r="J224" s="18">
        <v>1</v>
      </c>
      <c r="K224" s="18">
        <v>0</v>
      </c>
      <c r="L224" s="18" t="s">
        <v>753</v>
      </c>
      <c r="M224" s="1">
        <v>0</v>
      </c>
      <c r="N224" s="18">
        <v>8</v>
      </c>
      <c r="O224" s="18">
        <v>12</v>
      </c>
      <c r="P224" s="18">
        <v>1</v>
      </c>
      <c r="Q224" s="18" t="s">
        <v>40</v>
      </c>
      <c r="R224" s="18" t="s">
        <v>590</v>
      </c>
      <c r="S224" s="18">
        <v>100</v>
      </c>
      <c r="T224" s="19"/>
      <c r="U224" s="18">
        <v>4870</v>
      </c>
      <c r="V224" s="18">
        <v>309</v>
      </c>
      <c r="W224" s="18">
        <v>0</v>
      </c>
      <c r="X224" s="18">
        <v>0</v>
      </c>
      <c r="Y224" s="18">
        <v>0</v>
      </c>
      <c r="Z224" s="18">
        <v>0</v>
      </c>
      <c r="AA224" s="18">
        <v>0</v>
      </c>
      <c r="AB224" s="18">
        <v>0</v>
      </c>
      <c r="AC224" s="18">
        <v>7</v>
      </c>
      <c r="AD224" s="18">
        <f t="shared" si="78"/>
        <v>4870</v>
      </c>
      <c r="AE224" s="20"/>
      <c r="AF224" s="20">
        <f t="shared" si="75"/>
        <v>48.7</v>
      </c>
      <c r="AG224" s="18">
        <f t="shared" si="90"/>
        <v>309</v>
      </c>
      <c r="AH224" s="20"/>
      <c r="AI224" s="20">
        <f t="shared" si="88"/>
        <v>15.760517799352751</v>
      </c>
      <c r="AJ224" s="20">
        <f t="shared" si="89"/>
        <v>7.8802588996763756</v>
      </c>
      <c r="AK224" s="18">
        <v>165</v>
      </c>
      <c r="AL224" s="20" t="e">
        <f t="shared" si="81"/>
        <v>#DIV/0!</v>
      </c>
      <c r="AM224" s="18">
        <v>134</v>
      </c>
      <c r="AN224" s="20" t="e">
        <f t="shared" si="82"/>
        <v>#DIV/0!</v>
      </c>
      <c r="AO224" s="18">
        <v>2440</v>
      </c>
      <c r="AP224" s="18">
        <v>8973</v>
      </c>
      <c r="AQ224" s="20" t="e">
        <f t="shared" si="83"/>
        <v>#DIV/0!</v>
      </c>
      <c r="AR224" s="20">
        <f t="shared" si="84"/>
        <v>1.8425051334702258</v>
      </c>
      <c r="AS224" s="18">
        <v>0</v>
      </c>
      <c r="AT224" s="18"/>
      <c r="AU224" s="18">
        <v>0</v>
      </c>
      <c r="AV224" s="18">
        <f t="shared" si="85"/>
        <v>0</v>
      </c>
      <c r="AW224" s="18" t="s">
        <v>534</v>
      </c>
      <c r="AX224" s="18" t="s">
        <v>754</v>
      </c>
      <c r="AY224" s="18">
        <v>0</v>
      </c>
      <c r="AZ224" s="18">
        <v>0</v>
      </c>
      <c r="BA224" s="20" t="e">
        <f t="shared" si="86"/>
        <v>#DIV/0!</v>
      </c>
      <c r="BB224" s="18">
        <v>0</v>
      </c>
      <c r="BC224" s="20" t="e">
        <f t="shared" si="87"/>
        <v>#DIV/0!</v>
      </c>
      <c r="BD224" s="18"/>
      <c r="BE224" s="7"/>
    </row>
    <row r="225" spans="1:58" x14ac:dyDescent="0.25">
      <c r="A225" s="6" t="s">
        <v>453</v>
      </c>
      <c r="B225" s="18">
        <v>13892</v>
      </c>
      <c r="C225" s="18" t="s">
        <v>454</v>
      </c>
      <c r="D225" s="18">
        <v>44116</v>
      </c>
      <c r="E225" s="18" t="s">
        <v>453</v>
      </c>
      <c r="F225" s="18">
        <v>44216</v>
      </c>
      <c r="G225" s="18">
        <v>200067635</v>
      </c>
      <c r="H225" s="18" t="s">
        <v>41</v>
      </c>
      <c r="I225" s="18">
        <v>151</v>
      </c>
      <c r="J225" s="18">
        <v>1</v>
      </c>
      <c r="K225" s="18">
        <v>1</v>
      </c>
      <c r="L225" s="18" t="s">
        <v>756</v>
      </c>
      <c r="M225" s="18">
        <v>4085</v>
      </c>
      <c r="N225" s="18">
        <v>7</v>
      </c>
      <c r="O225" s="18">
        <v>0</v>
      </c>
      <c r="P225" s="18">
        <v>0</v>
      </c>
      <c r="Q225" s="18" t="s">
        <v>39</v>
      </c>
      <c r="R225" s="18" t="s">
        <v>757</v>
      </c>
      <c r="S225" s="18">
        <v>69</v>
      </c>
      <c r="T225" s="19">
        <f>S225/M225</f>
        <v>1.6891064871481027E-2</v>
      </c>
      <c r="U225" s="18">
        <v>5384</v>
      </c>
      <c r="V225" s="18">
        <v>468</v>
      </c>
      <c r="W225" s="18">
        <v>0</v>
      </c>
      <c r="X225" s="18">
        <v>0</v>
      </c>
      <c r="Y225" s="18">
        <v>1756</v>
      </c>
      <c r="Z225" s="18">
        <v>86</v>
      </c>
      <c r="AA225" s="18">
        <v>0</v>
      </c>
      <c r="AB225" s="18">
        <v>0</v>
      </c>
      <c r="AC225" s="18">
        <v>12</v>
      </c>
      <c r="AD225" s="18">
        <f t="shared" si="78"/>
        <v>7140</v>
      </c>
      <c r="AE225" s="20">
        <f>AD225/M225</f>
        <v>1.7478580171358629</v>
      </c>
      <c r="AF225" s="20">
        <f t="shared" si="75"/>
        <v>103.47826086956522</v>
      </c>
      <c r="AG225" s="18">
        <f t="shared" si="90"/>
        <v>554</v>
      </c>
      <c r="AH225" s="20">
        <f>AG225*100/M225</f>
        <v>13.561811505507956</v>
      </c>
      <c r="AI225" s="20">
        <f t="shared" si="88"/>
        <v>12.888086642599278</v>
      </c>
      <c r="AJ225" s="20">
        <f t="shared" si="89"/>
        <v>6.4440433212996391</v>
      </c>
      <c r="AK225" s="18">
        <v>505</v>
      </c>
      <c r="AL225" s="20">
        <f t="shared" si="81"/>
        <v>12.362301101591187</v>
      </c>
      <c r="AM225" s="18"/>
      <c r="AN225" s="20">
        <f t="shared" si="82"/>
        <v>0</v>
      </c>
      <c r="AO225" s="18"/>
      <c r="AP225" s="18">
        <v>15182</v>
      </c>
      <c r="AQ225" s="20">
        <f t="shared" si="83"/>
        <v>3.7165238678090575</v>
      </c>
      <c r="AR225" s="20">
        <f t="shared" si="84"/>
        <v>2.1263305322128851</v>
      </c>
      <c r="AS225" s="18"/>
      <c r="AT225" s="18"/>
      <c r="AU225" s="18"/>
      <c r="AV225" s="18">
        <f t="shared" si="85"/>
        <v>0</v>
      </c>
      <c r="AW225" s="18" t="s">
        <v>39</v>
      </c>
      <c r="AX225" s="18"/>
      <c r="AY225" s="21">
        <v>3470</v>
      </c>
      <c r="AZ225" s="18">
        <v>11073</v>
      </c>
      <c r="BA225" s="20">
        <f t="shared" si="86"/>
        <v>2.7106487148102816</v>
      </c>
      <c r="BB225" s="18">
        <v>0.8</v>
      </c>
      <c r="BC225" s="20">
        <f t="shared" si="87"/>
        <v>0.39167686658506734</v>
      </c>
      <c r="BD225" s="18">
        <v>23</v>
      </c>
      <c r="BE225" s="7"/>
    </row>
    <row r="226" spans="1:58" x14ac:dyDescent="0.25">
      <c r="A226" s="6" t="s">
        <v>455</v>
      </c>
      <c r="B226" s="18">
        <v>13893</v>
      </c>
      <c r="C226" s="18" t="s">
        <v>102</v>
      </c>
      <c r="D226" s="18">
        <v>44360</v>
      </c>
      <c r="E226" s="18" t="s">
        <v>455</v>
      </c>
      <c r="F226" s="18">
        <v>44217</v>
      </c>
      <c r="G226" s="18">
        <v>244400503</v>
      </c>
      <c r="H226" s="18" t="s">
        <v>96</v>
      </c>
      <c r="I226" s="18">
        <v>102</v>
      </c>
      <c r="J226" s="18">
        <v>1</v>
      </c>
      <c r="K226" s="18">
        <v>1</v>
      </c>
      <c r="L226" s="18" t="s">
        <v>456</v>
      </c>
      <c r="M226" s="18">
        <v>6305</v>
      </c>
      <c r="N226" s="18">
        <v>5</v>
      </c>
      <c r="O226" s="18">
        <v>0</v>
      </c>
      <c r="P226" s="18">
        <v>0</v>
      </c>
      <c r="Q226" s="18" t="s">
        <v>39</v>
      </c>
      <c r="R226" s="18" t="s">
        <v>457</v>
      </c>
      <c r="S226" s="18">
        <v>40</v>
      </c>
      <c r="T226" s="19">
        <f>S226/M226</f>
        <v>6.3441712926249009E-3</v>
      </c>
      <c r="U226" s="18">
        <v>4584</v>
      </c>
      <c r="V226" s="18">
        <v>301</v>
      </c>
      <c r="W226" s="18">
        <v>20</v>
      </c>
      <c r="X226" s="18">
        <v>0</v>
      </c>
      <c r="Y226" s="18">
        <v>0</v>
      </c>
      <c r="Z226" s="18">
        <v>0</v>
      </c>
      <c r="AA226" s="18">
        <v>0</v>
      </c>
      <c r="AB226" s="18">
        <v>0</v>
      </c>
      <c r="AC226" s="18">
        <v>0</v>
      </c>
      <c r="AD226" s="18">
        <f t="shared" si="78"/>
        <v>4604</v>
      </c>
      <c r="AE226" s="20">
        <f>AD226/M226</f>
        <v>0.73021411578112605</v>
      </c>
      <c r="AF226" s="20">
        <f t="shared" si="75"/>
        <v>115.1</v>
      </c>
      <c r="AG226" s="18">
        <f t="shared" si="90"/>
        <v>301</v>
      </c>
      <c r="AH226" s="20">
        <f>AG226*100/M226</f>
        <v>4.7739888977002378</v>
      </c>
      <c r="AI226" s="20">
        <f t="shared" si="88"/>
        <v>15.295681063122924</v>
      </c>
      <c r="AJ226" s="20">
        <f t="shared" si="89"/>
        <v>7.6478405315614619</v>
      </c>
      <c r="AK226" s="18"/>
      <c r="AL226" s="20">
        <f t="shared" si="81"/>
        <v>0</v>
      </c>
      <c r="AM226" s="18">
        <v>551</v>
      </c>
      <c r="AN226" s="20">
        <f t="shared" si="82"/>
        <v>8.7390959555908001</v>
      </c>
      <c r="AO226" s="18">
        <v>1664</v>
      </c>
      <c r="AP226" s="18">
        <v>7110</v>
      </c>
      <c r="AQ226" s="20">
        <f t="shared" si="83"/>
        <v>1.1276764472640761</v>
      </c>
      <c r="AR226" s="20">
        <f t="shared" si="84"/>
        <v>1.5443092962641181</v>
      </c>
      <c r="AS226" s="18">
        <v>872</v>
      </c>
      <c r="AT226" s="18">
        <v>3</v>
      </c>
      <c r="AU226" s="18">
        <v>0</v>
      </c>
      <c r="AV226" s="18">
        <f t="shared" si="85"/>
        <v>875</v>
      </c>
      <c r="AW226" s="18" t="s">
        <v>39</v>
      </c>
      <c r="AX226" s="18"/>
      <c r="AY226" s="21">
        <v>1200</v>
      </c>
      <c r="AZ226" s="18">
        <v>4200</v>
      </c>
      <c r="BA226" s="20">
        <f t="shared" si="86"/>
        <v>0.66613798572561456</v>
      </c>
      <c r="BB226" s="18">
        <v>0</v>
      </c>
      <c r="BC226" s="20">
        <f t="shared" si="87"/>
        <v>0</v>
      </c>
      <c r="BD226" s="18">
        <v>17</v>
      </c>
      <c r="BE226" s="7" t="s">
        <v>40</v>
      </c>
    </row>
    <row r="227" spans="1:58" x14ac:dyDescent="0.25">
      <c r="A227" s="6" t="s">
        <v>758</v>
      </c>
      <c r="B227" s="18">
        <v>13320</v>
      </c>
      <c r="C227" s="18" t="s">
        <v>759</v>
      </c>
      <c r="D227" s="18">
        <v>44110</v>
      </c>
      <c r="E227" s="18" t="s">
        <v>758</v>
      </c>
      <c r="F227" s="18">
        <v>44218</v>
      </c>
      <c r="G227" s="18">
        <v>200072726</v>
      </c>
      <c r="H227" s="18" t="s">
        <v>100</v>
      </c>
      <c r="I227" s="18">
        <v>178</v>
      </c>
      <c r="J227" s="18">
        <v>1</v>
      </c>
      <c r="K227" s="18">
        <v>1</v>
      </c>
      <c r="L227" s="18" t="s">
        <v>760</v>
      </c>
      <c r="M227" s="18">
        <v>696</v>
      </c>
      <c r="N227" s="18">
        <v>5</v>
      </c>
      <c r="O227" s="18">
        <v>13</v>
      </c>
      <c r="P227" s="18">
        <v>0</v>
      </c>
      <c r="Q227" s="18" t="s">
        <v>40</v>
      </c>
      <c r="R227" s="18" t="s">
        <v>345</v>
      </c>
      <c r="S227" s="18">
        <v>89</v>
      </c>
      <c r="T227" s="19">
        <f>S227/M227</f>
        <v>0.1278735632183908</v>
      </c>
      <c r="U227" s="18">
        <v>1509</v>
      </c>
      <c r="V227" s="18">
        <v>105</v>
      </c>
      <c r="W227" s="18">
        <v>0</v>
      </c>
      <c r="X227" s="18">
        <v>0</v>
      </c>
      <c r="Y227" s="18">
        <v>0</v>
      </c>
      <c r="Z227" s="18">
        <v>0</v>
      </c>
      <c r="AA227" s="18">
        <v>0</v>
      </c>
      <c r="AB227" s="18">
        <v>0</v>
      </c>
      <c r="AC227" s="18">
        <v>3</v>
      </c>
      <c r="AD227" s="18">
        <f t="shared" si="78"/>
        <v>1509</v>
      </c>
      <c r="AE227" s="20">
        <f>AD227/M227</f>
        <v>2.1681034482758621</v>
      </c>
      <c r="AF227" s="20">
        <f t="shared" si="75"/>
        <v>16.95505617977528</v>
      </c>
      <c r="AG227" s="18">
        <f t="shared" si="90"/>
        <v>105</v>
      </c>
      <c r="AH227" s="20">
        <f>AG227*100/M227</f>
        <v>15.086206896551724</v>
      </c>
      <c r="AI227" s="20">
        <f t="shared" si="88"/>
        <v>14.371428571428572</v>
      </c>
      <c r="AJ227" s="20">
        <f t="shared" si="89"/>
        <v>7.1857142857142859</v>
      </c>
      <c r="AK227" s="18"/>
      <c r="AL227" s="20">
        <f t="shared" si="81"/>
        <v>0</v>
      </c>
      <c r="AM227" s="18">
        <v>25</v>
      </c>
      <c r="AN227" s="20">
        <f t="shared" si="82"/>
        <v>3.5919540229885056</v>
      </c>
      <c r="AO227" s="18">
        <v>299</v>
      </c>
      <c r="AP227" s="18">
        <v>622</v>
      </c>
      <c r="AQ227" s="20">
        <f t="shared" si="83"/>
        <v>0.89367816091954022</v>
      </c>
      <c r="AR227" s="20">
        <f t="shared" si="84"/>
        <v>0.41219350563286944</v>
      </c>
      <c r="AS227" s="18">
        <v>162</v>
      </c>
      <c r="AT227" s="18">
        <v>0</v>
      </c>
      <c r="AU227" s="18">
        <v>4</v>
      </c>
      <c r="AV227" s="18">
        <f t="shared" si="85"/>
        <v>166</v>
      </c>
      <c r="AW227" s="18" t="s">
        <v>39</v>
      </c>
      <c r="AX227" s="18"/>
      <c r="AY227" s="21">
        <v>142</v>
      </c>
      <c r="AZ227" s="18">
        <v>1190</v>
      </c>
      <c r="BA227" s="20">
        <f t="shared" si="86"/>
        <v>1.7097701149425288</v>
      </c>
      <c r="BB227" s="18">
        <v>0.06</v>
      </c>
      <c r="BC227" s="20">
        <f t="shared" si="87"/>
        <v>0.17241379310344829</v>
      </c>
      <c r="BD227" s="18">
        <v>4</v>
      </c>
      <c r="BE227" s="7" t="s">
        <v>40</v>
      </c>
      <c r="BF227" s="2"/>
    </row>
    <row r="228" spans="1:58" ht="15.75" thickBot="1" x14ac:dyDescent="0.3">
      <c r="A228" s="8" t="s">
        <v>458</v>
      </c>
      <c r="B228" s="22">
        <v>14165</v>
      </c>
      <c r="C228" s="22" t="s">
        <v>102</v>
      </c>
      <c r="D228" s="22">
        <v>44640</v>
      </c>
      <c r="E228" s="22" t="s">
        <v>458</v>
      </c>
      <c r="F228" s="22">
        <v>44220</v>
      </c>
      <c r="G228" s="22">
        <v>200067346</v>
      </c>
      <c r="H228" s="22" t="s">
        <v>105</v>
      </c>
      <c r="I228" s="22">
        <v>105</v>
      </c>
      <c r="J228" s="22">
        <v>1</v>
      </c>
      <c r="K228" s="22">
        <v>1</v>
      </c>
      <c r="L228" s="22"/>
      <c r="M228" s="22">
        <v>1640</v>
      </c>
      <c r="N228" s="22">
        <v>6</v>
      </c>
      <c r="O228" s="22">
        <v>10</v>
      </c>
      <c r="P228" s="22">
        <v>2</v>
      </c>
      <c r="Q228" s="22" t="s">
        <v>40</v>
      </c>
      <c r="R228" s="22"/>
      <c r="S228" s="22">
        <v>100</v>
      </c>
      <c r="T228" s="19">
        <f>S228/M228</f>
        <v>6.097560975609756E-2</v>
      </c>
      <c r="U228" s="22">
        <v>5815</v>
      </c>
      <c r="V228" s="22">
        <v>90</v>
      </c>
      <c r="W228" s="22">
        <v>0</v>
      </c>
      <c r="X228" s="22">
        <v>0</v>
      </c>
      <c r="Y228" s="22">
        <v>0</v>
      </c>
      <c r="Z228" s="22">
        <v>0</v>
      </c>
      <c r="AA228" s="22">
        <v>0</v>
      </c>
      <c r="AB228" s="22">
        <v>0</v>
      </c>
      <c r="AC228" s="22">
        <v>4</v>
      </c>
      <c r="AD228" s="22">
        <f t="shared" si="78"/>
        <v>5815</v>
      </c>
      <c r="AE228" s="20">
        <f>AD228/M228</f>
        <v>3.5457317073170733</v>
      </c>
      <c r="AF228" s="20">
        <f t="shared" si="75"/>
        <v>58.15</v>
      </c>
      <c r="AG228" s="22">
        <f t="shared" si="90"/>
        <v>90</v>
      </c>
      <c r="AH228" s="20">
        <f>AG228*100/M228</f>
        <v>5.4878048780487809</v>
      </c>
      <c r="AI228" s="20">
        <f t="shared" si="88"/>
        <v>64.611111111111114</v>
      </c>
      <c r="AJ228" s="20">
        <f t="shared" si="89"/>
        <v>32.305555555555557</v>
      </c>
      <c r="AK228" s="22"/>
      <c r="AL228" s="20">
        <f t="shared" si="81"/>
        <v>0</v>
      </c>
      <c r="AM228" s="22">
        <v>127</v>
      </c>
      <c r="AN228" s="20">
        <f t="shared" si="82"/>
        <v>7.7439024390243905</v>
      </c>
      <c r="AO228" s="22">
        <v>835</v>
      </c>
      <c r="AP228" s="22">
        <v>649</v>
      </c>
      <c r="AQ228" s="20">
        <f t="shared" si="83"/>
        <v>0.39573170731707319</v>
      </c>
      <c r="AR228" s="20">
        <f t="shared" si="84"/>
        <v>0.1116079105760963</v>
      </c>
      <c r="AS228" s="22">
        <v>0</v>
      </c>
      <c r="AT228" s="22">
        <v>0</v>
      </c>
      <c r="AU228" s="22">
        <v>0</v>
      </c>
      <c r="AV228" s="22">
        <f t="shared" si="85"/>
        <v>0</v>
      </c>
      <c r="AW228" s="22" t="s">
        <v>40</v>
      </c>
      <c r="AX228" s="22"/>
      <c r="AY228" s="28">
        <v>0</v>
      </c>
      <c r="AZ228" s="22">
        <v>2059</v>
      </c>
      <c r="BA228" s="20">
        <f t="shared" si="86"/>
        <v>1.2554878048780487</v>
      </c>
      <c r="BB228" s="22">
        <v>0</v>
      </c>
      <c r="BC228" s="20">
        <f t="shared" si="87"/>
        <v>0</v>
      </c>
      <c r="BD228" s="22">
        <v>13</v>
      </c>
      <c r="BE228" s="9" t="s">
        <v>40</v>
      </c>
    </row>
    <row r="229" spans="1:58" x14ac:dyDescent="0.25">
      <c r="T229" s="19"/>
    </row>
    <row r="230" spans="1:58" x14ac:dyDescent="0.25">
      <c r="T230" s="19"/>
    </row>
  </sheetData>
  <autoFilter ref="A2:BH228" xr:uid="{24BFCFC3-7900-4FF1-8B55-CDB337DC8EB8}">
    <filterColumn colId="10">
      <filters>
        <filter val="1"/>
      </filters>
    </filterColumn>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explications</vt:lpstr>
      <vt:lpstr>synthèse_2022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CHEVILLON Quentin</dc:creator>
  <cp:lastModifiedBy>CHEVILLON Quentin</cp:lastModifiedBy>
  <dcterms:created xsi:type="dcterms:W3CDTF">2015-06-05T18:19:34Z</dcterms:created>
  <dcterms:modified xsi:type="dcterms:W3CDTF">2023-07-24T11:53:25Z</dcterms:modified>
</cp:coreProperties>
</file>