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Dg_C\Dc\BDLA\Commun\6-Organisation et fonctionnement des services\61-Collection\Politique documentaire\STATS\Stats réseau 2024\"/>
    </mc:Choice>
  </mc:AlternateContent>
  <xr:revisionPtr revIDLastSave="0" documentId="13_ncr:1_{F070F517-5DF6-45A0-8345-433C84B8FDA0}" xr6:coauthVersionLast="47" xr6:coauthVersionMax="47" xr10:uidLastSave="{00000000-0000-0000-0000-000000000000}"/>
  <bookViews>
    <workbookView xWindow="-120" yWindow="-120" windowWidth="25440" windowHeight="15390" activeTab="1" xr2:uid="{9B5CEC11-3F87-4DA5-AE0D-31563A7A89CA}"/>
  </bookViews>
  <sheets>
    <sheet name="explications" sheetId="7" r:id="rId1"/>
    <sheet name="synthèse" sheetId="6" r:id="rId2"/>
  </sheets>
  <definedNames>
    <definedName name="_xlnm._FilterDatabase" localSheetId="1" hidden="1">synthèse!$A$2:$BE$232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 i="6" l="1"/>
  <c r="BC23" i="6"/>
  <c r="BC28" i="6"/>
  <c r="BC47" i="6"/>
  <c r="BC48" i="6"/>
  <c r="BC55" i="6"/>
  <c r="BC74" i="6"/>
  <c r="BC80" i="6"/>
  <c r="BC110" i="6"/>
  <c r="BC118" i="6"/>
  <c r="BC158" i="6"/>
  <c r="BC182" i="6"/>
  <c r="BC188" i="6"/>
  <c r="BC229" i="6"/>
  <c r="BC6" i="6"/>
  <c r="BC9" i="6"/>
  <c r="BC54" i="6"/>
  <c r="BC56" i="6"/>
  <c r="BC63" i="6"/>
  <c r="BC84" i="6"/>
  <c r="BC88" i="6"/>
  <c r="BC95" i="6"/>
  <c r="BC146" i="6"/>
  <c r="BC10" i="6"/>
  <c r="BC39" i="6"/>
  <c r="BC66" i="6"/>
  <c r="BC120" i="6"/>
  <c r="BC151" i="6"/>
  <c r="BC166" i="6"/>
  <c r="BC184" i="6"/>
  <c r="BC190" i="6"/>
  <c r="BC197" i="6"/>
  <c r="BC217" i="6"/>
  <c r="BC24" i="6"/>
  <c r="BC25" i="6"/>
  <c r="BC27" i="6"/>
  <c r="BC64" i="6"/>
  <c r="BC79" i="6"/>
  <c r="BC98" i="6"/>
  <c r="BC150" i="6"/>
  <c r="BC152" i="6"/>
  <c r="BC154" i="6"/>
  <c r="BC161" i="6"/>
  <c r="BC171" i="6"/>
  <c r="BC181" i="6"/>
  <c r="BC193" i="6"/>
  <c r="BC232" i="6"/>
  <c r="BC7" i="6"/>
  <c r="BC29" i="6"/>
  <c r="BC43" i="6"/>
  <c r="BC52" i="6"/>
  <c r="BC113" i="6"/>
  <c r="BC147" i="6"/>
  <c r="BC198" i="6"/>
  <c r="BC22" i="6"/>
  <c r="BC36" i="6"/>
  <c r="BC41" i="6"/>
  <c r="BC44" i="6"/>
  <c r="BC49" i="6"/>
  <c r="BC59" i="6"/>
  <c r="BC60" i="6"/>
  <c r="BC62" i="6"/>
  <c r="BC67" i="6"/>
  <c r="BC77" i="6"/>
  <c r="BC106" i="6"/>
  <c r="BC107" i="6"/>
  <c r="BC112" i="6"/>
  <c r="BC117" i="6"/>
  <c r="BC121" i="6"/>
  <c r="BC135" i="6"/>
  <c r="BC144" i="6"/>
  <c r="BC162" i="6"/>
  <c r="BC163" i="6"/>
  <c r="BC167" i="6"/>
  <c r="BC186" i="6"/>
  <c r="BC203" i="6"/>
  <c r="BC207" i="6"/>
  <c r="BC208" i="6"/>
  <c r="BC209" i="6"/>
  <c r="BC231" i="6"/>
  <c r="BC46" i="6"/>
  <c r="BC72" i="6"/>
  <c r="BC75" i="6"/>
  <c r="BC119" i="6"/>
  <c r="BC149" i="6"/>
  <c r="BC168" i="6"/>
  <c r="BC189" i="6"/>
  <c r="BC3" i="6"/>
  <c r="BC73" i="6"/>
  <c r="BC136" i="6"/>
  <c r="BC156" i="6"/>
  <c r="BC164" i="6"/>
  <c r="BC215" i="6"/>
  <c r="BC226" i="6"/>
  <c r="BC21" i="6"/>
  <c r="BC42" i="6"/>
  <c r="BC50" i="6"/>
  <c r="BC57" i="6"/>
  <c r="BC100" i="6"/>
  <c r="BC133" i="6"/>
  <c r="BC134" i="6"/>
  <c r="BC145" i="6"/>
  <c r="BC192" i="6"/>
  <c r="BC210" i="6"/>
  <c r="BC216" i="6"/>
  <c r="BC230" i="6"/>
  <c r="BC5" i="6"/>
  <c r="BC34" i="6"/>
  <c r="BC61" i="6"/>
  <c r="BC83" i="6"/>
  <c r="BC87" i="6"/>
  <c r="BC94" i="6"/>
  <c r="BC101" i="6"/>
  <c r="BC102" i="6"/>
  <c r="BC103" i="6"/>
  <c r="BC104" i="6"/>
  <c r="BC105" i="6"/>
  <c r="BC115" i="6"/>
  <c r="BC122" i="6"/>
  <c r="BC140" i="6"/>
  <c r="BC142" i="6"/>
  <c r="BC153" i="6"/>
  <c r="BC160" i="6"/>
  <c r="BC211" i="6"/>
  <c r="BC214" i="6"/>
  <c r="BC218" i="6"/>
  <c r="BC219" i="6"/>
  <c r="BC221" i="6"/>
  <c r="BC222" i="6"/>
  <c r="BC223" i="6"/>
  <c r="BC224" i="6"/>
  <c r="BC225" i="6"/>
  <c r="BC35" i="6"/>
  <c r="BC40" i="6"/>
  <c r="BC53" i="6"/>
  <c r="BC116" i="6"/>
  <c r="BC148" i="6"/>
  <c r="BC169" i="6"/>
  <c r="BC172" i="6"/>
  <c r="BC175" i="6"/>
  <c r="BC206" i="6"/>
  <c r="BC32" i="6"/>
  <c r="BC45" i="6"/>
  <c r="BC141" i="6"/>
  <c r="BC199" i="6"/>
  <c r="BC202" i="6"/>
  <c r="BC14" i="6"/>
  <c r="BC19" i="6"/>
  <c r="BC31" i="6"/>
  <c r="BC69" i="6"/>
  <c r="BC85" i="6"/>
  <c r="BC96" i="6"/>
  <c r="BC111" i="6"/>
  <c r="BC155" i="6"/>
  <c r="BC157" i="6"/>
  <c r="BC174" i="6"/>
  <c r="BC205" i="6"/>
  <c r="BC86" i="6"/>
  <c r="BC200" i="6"/>
  <c r="BC11" i="6"/>
  <c r="BC12" i="6"/>
  <c r="BC17" i="6"/>
  <c r="BC71" i="6"/>
  <c r="BC89" i="6"/>
  <c r="BC37" i="6"/>
  <c r="BC38" i="6"/>
  <c r="BC65" i="6"/>
  <c r="BC68" i="6"/>
  <c r="BC81" i="6"/>
  <c r="BC82" i="6"/>
  <c r="BC90" i="6"/>
  <c r="BC91" i="6"/>
  <c r="BC92" i="6"/>
  <c r="BC123" i="6"/>
  <c r="BC185" i="6"/>
  <c r="BC220" i="6"/>
  <c r="BC30" i="6"/>
  <c r="BC76" i="6"/>
  <c r="BC97" i="6"/>
  <c r="BC108" i="6"/>
  <c r="BC109" i="6"/>
  <c r="BC143" i="6"/>
  <c r="BC173" i="6"/>
  <c r="BC191" i="6"/>
  <c r="BC213" i="6"/>
  <c r="BC8" i="6"/>
  <c r="BC13" i="6"/>
  <c r="BC15" i="6"/>
  <c r="BC18" i="6"/>
  <c r="BC20" i="6"/>
  <c r="BC33" i="6"/>
  <c r="BC58" i="6"/>
  <c r="BC70" i="6"/>
  <c r="BC78" i="6"/>
  <c r="BC93" i="6"/>
  <c r="BC99" i="6"/>
  <c r="BC114" i="6"/>
  <c r="BC128" i="6"/>
  <c r="BC138" i="6"/>
  <c r="BC159" i="6"/>
  <c r="BC165" i="6"/>
  <c r="BC170" i="6"/>
  <c r="BC179" i="6"/>
  <c r="BC183" i="6"/>
  <c r="BC187" i="6"/>
  <c r="BC201" i="6"/>
  <c r="BC204" i="6"/>
  <c r="BC212" i="6"/>
  <c r="BC228" i="6"/>
  <c r="BC4" i="6"/>
  <c r="BA16" i="6"/>
  <c r="BA23" i="6"/>
  <c r="BA28" i="6"/>
  <c r="BA47" i="6"/>
  <c r="BA48" i="6"/>
  <c r="BA55" i="6"/>
  <c r="BA74" i="6"/>
  <c r="BA80" i="6"/>
  <c r="BA110" i="6"/>
  <c r="BA118" i="6"/>
  <c r="BA158" i="6"/>
  <c r="BA182" i="6"/>
  <c r="BA188" i="6"/>
  <c r="BA229" i="6"/>
  <c r="BA6" i="6"/>
  <c r="BA9" i="6"/>
  <c r="BA54" i="6"/>
  <c r="BA56" i="6"/>
  <c r="BA63" i="6"/>
  <c r="BA84" i="6"/>
  <c r="BA88" i="6"/>
  <c r="BA95" i="6"/>
  <c r="BA146" i="6"/>
  <c r="BA10" i="6"/>
  <c r="BA39" i="6"/>
  <c r="BA66" i="6"/>
  <c r="BA120" i="6"/>
  <c r="BA151" i="6"/>
  <c r="BA166" i="6"/>
  <c r="BA184" i="6"/>
  <c r="BA190" i="6"/>
  <c r="BA197" i="6"/>
  <c r="BA217" i="6"/>
  <c r="BA24" i="6"/>
  <c r="BA25" i="6"/>
  <c r="BA27" i="6"/>
  <c r="BA64" i="6"/>
  <c r="BA79" i="6"/>
  <c r="BA98" i="6"/>
  <c r="BA150" i="6"/>
  <c r="BA152" i="6"/>
  <c r="BA154" i="6"/>
  <c r="BA161" i="6"/>
  <c r="BA171" i="6"/>
  <c r="BA181" i="6"/>
  <c r="BA193" i="6"/>
  <c r="BA232" i="6"/>
  <c r="BA7" i="6"/>
  <c r="BA29" i="6"/>
  <c r="BA43" i="6"/>
  <c r="BA52" i="6"/>
  <c r="BA113" i="6"/>
  <c r="BA147" i="6"/>
  <c r="BA198" i="6"/>
  <c r="BA22" i="6"/>
  <c r="BA36" i="6"/>
  <c r="BA41" i="6"/>
  <c r="BA44" i="6"/>
  <c r="BA49" i="6"/>
  <c r="BA59" i="6"/>
  <c r="BA60" i="6"/>
  <c r="BA62" i="6"/>
  <c r="BA67" i="6"/>
  <c r="BA77" i="6"/>
  <c r="BA106" i="6"/>
  <c r="BA107" i="6"/>
  <c r="BA112" i="6"/>
  <c r="BA117" i="6"/>
  <c r="BA121" i="6"/>
  <c r="BA135" i="6"/>
  <c r="BA144" i="6"/>
  <c r="BA162" i="6"/>
  <c r="BA163" i="6"/>
  <c r="BA167" i="6"/>
  <c r="BA186" i="6"/>
  <c r="BA203" i="6"/>
  <c r="BA207" i="6"/>
  <c r="BA208" i="6"/>
  <c r="BA209" i="6"/>
  <c r="BA231" i="6"/>
  <c r="BA46" i="6"/>
  <c r="BA72" i="6"/>
  <c r="BA75" i="6"/>
  <c r="BA119" i="6"/>
  <c r="BA149" i="6"/>
  <c r="BA168" i="6"/>
  <c r="BA189" i="6"/>
  <c r="BA3" i="6"/>
  <c r="BA73" i="6"/>
  <c r="BA136" i="6"/>
  <c r="BA156" i="6"/>
  <c r="BA164" i="6"/>
  <c r="BA215" i="6"/>
  <c r="BA226" i="6"/>
  <c r="BA21" i="6"/>
  <c r="BA42" i="6"/>
  <c r="BA50" i="6"/>
  <c r="BA57" i="6"/>
  <c r="BA100" i="6"/>
  <c r="BA133" i="6"/>
  <c r="BA134" i="6"/>
  <c r="BA145" i="6"/>
  <c r="BA192" i="6"/>
  <c r="BA210" i="6"/>
  <c r="BA216" i="6"/>
  <c r="BA230" i="6"/>
  <c r="BA5" i="6"/>
  <c r="BA34" i="6"/>
  <c r="BA61" i="6"/>
  <c r="BA83" i="6"/>
  <c r="BA87" i="6"/>
  <c r="BA94" i="6"/>
  <c r="BA101" i="6"/>
  <c r="BA102" i="6"/>
  <c r="BA103" i="6"/>
  <c r="BA104" i="6"/>
  <c r="BA105" i="6"/>
  <c r="BA115" i="6"/>
  <c r="BA122" i="6"/>
  <c r="BA140" i="6"/>
  <c r="BA142" i="6"/>
  <c r="BA153" i="6"/>
  <c r="BA160" i="6"/>
  <c r="BA211" i="6"/>
  <c r="BA214" i="6"/>
  <c r="BA218" i="6"/>
  <c r="BA219" i="6"/>
  <c r="BA221" i="6"/>
  <c r="BA222" i="6"/>
  <c r="BA223" i="6"/>
  <c r="BA224" i="6"/>
  <c r="BA225" i="6"/>
  <c r="BA35" i="6"/>
  <c r="BA40" i="6"/>
  <c r="BA53" i="6"/>
  <c r="BA116" i="6"/>
  <c r="BA148" i="6"/>
  <c r="BA169" i="6"/>
  <c r="BA172" i="6"/>
  <c r="BA175" i="6"/>
  <c r="BA206" i="6"/>
  <c r="BA32" i="6"/>
  <c r="BA45" i="6"/>
  <c r="BA141" i="6"/>
  <c r="BA199" i="6"/>
  <c r="BA202" i="6"/>
  <c r="BA14" i="6"/>
  <c r="BA19" i="6"/>
  <c r="BA31" i="6"/>
  <c r="BA69" i="6"/>
  <c r="BA85" i="6"/>
  <c r="BA96" i="6"/>
  <c r="BA111" i="6"/>
  <c r="BA155" i="6"/>
  <c r="BA157" i="6"/>
  <c r="BA174" i="6"/>
  <c r="BA205" i="6"/>
  <c r="BA86" i="6"/>
  <c r="BA200" i="6"/>
  <c r="BA11" i="6"/>
  <c r="BA12" i="6"/>
  <c r="BA17" i="6"/>
  <c r="BA71" i="6"/>
  <c r="BA89" i="6"/>
  <c r="BA37" i="6"/>
  <c r="BA38" i="6"/>
  <c r="BA65" i="6"/>
  <c r="BA68" i="6"/>
  <c r="BA81" i="6"/>
  <c r="BA82" i="6"/>
  <c r="BA90" i="6"/>
  <c r="BA91" i="6"/>
  <c r="BA92" i="6"/>
  <c r="BA123" i="6"/>
  <c r="BA185" i="6"/>
  <c r="BA220" i="6"/>
  <c r="BA30" i="6"/>
  <c r="BA76" i="6"/>
  <c r="BA97" i="6"/>
  <c r="BA108" i="6"/>
  <c r="BA109" i="6"/>
  <c r="BA143" i="6"/>
  <c r="BA173" i="6"/>
  <c r="BA191" i="6"/>
  <c r="BA213" i="6"/>
  <c r="BA8" i="6"/>
  <c r="BA13" i="6"/>
  <c r="BA15" i="6"/>
  <c r="BA18" i="6"/>
  <c r="BA20" i="6"/>
  <c r="BA33" i="6"/>
  <c r="BA58" i="6"/>
  <c r="BA70" i="6"/>
  <c r="BA78" i="6"/>
  <c r="BA93" i="6"/>
  <c r="BA99" i="6"/>
  <c r="BA114" i="6"/>
  <c r="BA128" i="6"/>
  <c r="BA138" i="6"/>
  <c r="BA159" i="6"/>
  <c r="BA165" i="6"/>
  <c r="BA170" i="6"/>
  <c r="BA179" i="6"/>
  <c r="BA183" i="6"/>
  <c r="BA187" i="6"/>
  <c r="BA201" i="6"/>
  <c r="BA204" i="6"/>
  <c r="BA212" i="6"/>
  <c r="BA228" i="6"/>
  <c r="BA4" i="6"/>
  <c r="AQ16" i="6"/>
  <c r="AQ23" i="6"/>
  <c r="AQ28" i="6"/>
  <c r="AQ47" i="6"/>
  <c r="AQ48" i="6"/>
  <c r="AQ55" i="6"/>
  <c r="AQ74" i="6"/>
  <c r="AQ80" i="6"/>
  <c r="AQ110" i="6"/>
  <c r="AQ118" i="6"/>
  <c r="AQ158" i="6"/>
  <c r="AQ182" i="6"/>
  <c r="AQ188" i="6"/>
  <c r="AQ229" i="6"/>
  <c r="AQ6" i="6"/>
  <c r="AQ9" i="6"/>
  <c r="AQ54" i="6"/>
  <c r="AQ56" i="6"/>
  <c r="AQ63" i="6"/>
  <c r="AQ84" i="6"/>
  <c r="AQ88" i="6"/>
  <c r="AQ95" i="6"/>
  <c r="AQ146" i="6"/>
  <c r="AQ10" i="6"/>
  <c r="AQ39" i="6"/>
  <c r="AQ66" i="6"/>
  <c r="AQ120" i="6"/>
  <c r="AQ151" i="6"/>
  <c r="AQ166" i="6"/>
  <c r="AQ184" i="6"/>
  <c r="AQ190" i="6"/>
  <c r="AQ197" i="6"/>
  <c r="AQ217" i="6"/>
  <c r="AQ24" i="6"/>
  <c r="AQ25" i="6"/>
  <c r="AQ27" i="6"/>
  <c r="AQ64" i="6"/>
  <c r="AQ79" i="6"/>
  <c r="AQ98" i="6"/>
  <c r="AQ150" i="6"/>
  <c r="AQ152" i="6"/>
  <c r="AQ154" i="6"/>
  <c r="AQ161" i="6"/>
  <c r="AQ171" i="6"/>
  <c r="AQ181" i="6"/>
  <c r="AQ193" i="6"/>
  <c r="AQ232" i="6"/>
  <c r="AQ7" i="6"/>
  <c r="AQ29" i="6"/>
  <c r="AQ43" i="6"/>
  <c r="AQ52" i="6"/>
  <c r="AQ113" i="6"/>
  <c r="AQ147" i="6"/>
  <c r="AQ198" i="6"/>
  <c r="AQ22" i="6"/>
  <c r="AQ36" i="6"/>
  <c r="AQ41" i="6"/>
  <c r="AQ44" i="6"/>
  <c r="AQ49" i="6"/>
  <c r="AQ59" i="6"/>
  <c r="AQ60" i="6"/>
  <c r="AQ62" i="6"/>
  <c r="AQ67" i="6"/>
  <c r="AQ77" i="6"/>
  <c r="AQ106" i="6"/>
  <c r="AQ107" i="6"/>
  <c r="AQ112" i="6"/>
  <c r="AQ117" i="6"/>
  <c r="AQ121" i="6"/>
  <c r="AQ135" i="6"/>
  <c r="AQ144" i="6"/>
  <c r="AQ162" i="6"/>
  <c r="AQ163" i="6"/>
  <c r="AQ167" i="6"/>
  <c r="AQ186" i="6"/>
  <c r="AQ203" i="6"/>
  <c r="AQ207" i="6"/>
  <c r="AQ208" i="6"/>
  <c r="AQ209" i="6"/>
  <c r="AQ231" i="6"/>
  <c r="AQ46" i="6"/>
  <c r="AQ72" i="6"/>
  <c r="AQ75" i="6"/>
  <c r="AQ119" i="6"/>
  <c r="AQ149" i="6"/>
  <c r="AQ168" i="6"/>
  <c r="AQ189" i="6"/>
  <c r="AQ3" i="6"/>
  <c r="AQ73" i="6"/>
  <c r="AQ136" i="6"/>
  <c r="AQ156" i="6"/>
  <c r="AQ164" i="6"/>
  <c r="AQ215" i="6"/>
  <c r="AQ226" i="6"/>
  <c r="AQ21" i="6"/>
  <c r="AQ42" i="6"/>
  <c r="AQ50" i="6"/>
  <c r="AQ57" i="6"/>
  <c r="AQ100" i="6"/>
  <c r="AQ133" i="6"/>
  <c r="AQ134" i="6"/>
  <c r="AQ145" i="6"/>
  <c r="AQ192" i="6"/>
  <c r="AQ210" i="6"/>
  <c r="AQ216" i="6"/>
  <c r="AQ230" i="6"/>
  <c r="AQ5" i="6"/>
  <c r="AQ34" i="6"/>
  <c r="AQ61" i="6"/>
  <c r="AQ83" i="6"/>
  <c r="AQ87" i="6"/>
  <c r="AQ94" i="6"/>
  <c r="AQ101" i="6"/>
  <c r="AQ102" i="6"/>
  <c r="AQ103" i="6"/>
  <c r="AQ104" i="6"/>
  <c r="AQ105" i="6"/>
  <c r="AQ115" i="6"/>
  <c r="AQ122" i="6"/>
  <c r="AQ140" i="6"/>
  <c r="AQ142" i="6"/>
  <c r="AQ153" i="6"/>
  <c r="AQ160" i="6"/>
  <c r="AQ211" i="6"/>
  <c r="AQ214" i="6"/>
  <c r="AQ218" i="6"/>
  <c r="AQ219" i="6"/>
  <c r="AQ221" i="6"/>
  <c r="AQ222" i="6"/>
  <c r="AQ223" i="6"/>
  <c r="AQ224" i="6"/>
  <c r="AQ225" i="6"/>
  <c r="AQ35" i="6"/>
  <c r="AQ40" i="6"/>
  <c r="AQ53" i="6"/>
  <c r="AQ116" i="6"/>
  <c r="AQ148" i="6"/>
  <c r="AQ169" i="6"/>
  <c r="AQ172" i="6"/>
  <c r="AQ175" i="6"/>
  <c r="AQ206" i="6"/>
  <c r="AQ32" i="6"/>
  <c r="AQ45" i="6"/>
  <c r="AQ141" i="6"/>
  <c r="AQ199" i="6"/>
  <c r="AQ202" i="6"/>
  <c r="AQ14" i="6"/>
  <c r="AQ19" i="6"/>
  <c r="AQ31" i="6"/>
  <c r="AQ69" i="6"/>
  <c r="AQ85" i="6"/>
  <c r="AQ96" i="6"/>
  <c r="AQ111" i="6"/>
  <c r="AQ155" i="6"/>
  <c r="AQ157" i="6"/>
  <c r="AQ174" i="6"/>
  <c r="AQ205" i="6"/>
  <c r="AQ86" i="6"/>
  <c r="AQ200" i="6"/>
  <c r="AQ11" i="6"/>
  <c r="AQ12" i="6"/>
  <c r="AQ17" i="6"/>
  <c r="AQ71" i="6"/>
  <c r="AQ89" i="6"/>
  <c r="AQ37" i="6"/>
  <c r="AQ38" i="6"/>
  <c r="AQ65" i="6"/>
  <c r="AQ68" i="6"/>
  <c r="AQ81" i="6"/>
  <c r="AQ82" i="6"/>
  <c r="AQ90" i="6"/>
  <c r="AQ91" i="6"/>
  <c r="AQ92" i="6"/>
  <c r="AQ123" i="6"/>
  <c r="AQ185" i="6"/>
  <c r="AQ220" i="6"/>
  <c r="AQ30" i="6"/>
  <c r="AQ76" i="6"/>
  <c r="AQ97" i="6"/>
  <c r="AQ108" i="6"/>
  <c r="AQ109" i="6"/>
  <c r="AQ143" i="6"/>
  <c r="AQ173" i="6"/>
  <c r="AQ191" i="6"/>
  <c r="AQ213" i="6"/>
  <c r="AQ8" i="6"/>
  <c r="AQ13" i="6"/>
  <c r="AQ15" i="6"/>
  <c r="AQ18" i="6"/>
  <c r="AQ20" i="6"/>
  <c r="AQ33" i="6"/>
  <c r="AQ58" i="6"/>
  <c r="AQ70" i="6"/>
  <c r="AQ78" i="6"/>
  <c r="AQ93" i="6"/>
  <c r="AQ99" i="6"/>
  <c r="AQ114" i="6"/>
  <c r="AQ128" i="6"/>
  <c r="AQ138" i="6"/>
  <c r="AQ159" i="6"/>
  <c r="AQ165" i="6"/>
  <c r="AQ170" i="6"/>
  <c r="AQ179" i="6"/>
  <c r="AQ183" i="6"/>
  <c r="AQ187" i="6"/>
  <c r="AQ201" i="6"/>
  <c r="AQ204" i="6"/>
  <c r="AQ212" i="6"/>
  <c r="AQ228" i="6"/>
  <c r="AQ4" i="6"/>
  <c r="AN16" i="6"/>
  <c r="AN23" i="6"/>
  <c r="AN28" i="6"/>
  <c r="AN47" i="6"/>
  <c r="AN48" i="6"/>
  <c r="AN55" i="6"/>
  <c r="AN74" i="6"/>
  <c r="AN80" i="6"/>
  <c r="AN110" i="6"/>
  <c r="AN118" i="6"/>
  <c r="AN158" i="6"/>
  <c r="AN182" i="6"/>
  <c r="AN188" i="6"/>
  <c r="AN229" i="6"/>
  <c r="AN6" i="6"/>
  <c r="AN9" i="6"/>
  <c r="AN54" i="6"/>
  <c r="AN56" i="6"/>
  <c r="AN63" i="6"/>
  <c r="AN84" i="6"/>
  <c r="AN88" i="6"/>
  <c r="AN95" i="6"/>
  <c r="AN146" i="6"/>
  <c r="AN10" i="6"/>
  <c r="AN39" i="6"/>
  <c r="AN66" i="6"/>
  <c r="AN120" i="6"/>
  <c r="AN151" i="6"/>
  <c r="AN166" i="6"/>
  <c r="AN184" i="6"/>
  <c r="AN190" i="6"/>
  <c r="AN197" i="6"/>
  <c r="AN217" i="6"/>
  <c r="AN24" i="6"/>
  <c r="AN25" i="6"/>
  <c r="AN27" i="6"/>
  <c r="AN64" i="6"/>
  <c r="AN79" i="6"/>
  <c r="AN98" i="6"/>
  <c r="AN150" i="6"/>
  <c r="AN152" i="6"/>
  <c r="AN154" i="6"/>
  <c r="AN161" i="6"/>
  <c r="AN171" i="6"/>
  <c r="AN181" i="6"/>
  <c r="AN193" i="6"/>
  <c r="AN232" i="6"/>
  <c r="AN7" i="6"/>
  <c r="AN29" i="6"/>
  <c r="AN43" i="6"/>
  <c r="AN52" i="6"/>
  <c r="AN113" i="6"/>
  <c r="AN147" i="6"/>
  <c r="AN198" i="6"/>
  <c r="AN22" i="6"/>
  <c r="AN36" i="6"/>
  <c r="AN41" i="6"/>
  <c r="AN44" i="6"/>
  <c r="AN49" i="6"/>
  <c r="AN59" i="6"/>
  <c r="AN60" i="6"/>
  <c r="AN62" i="6"/>
  <c r="AN67" i="6"/>
  <c r="AN77" i="6"/>
  <c r="AN106" i="6"/>
  <c r="AN107" i="6"/>
  <c r="AN112" i="6"/>
  <c r="AN117" i="6"/>
  <c r="AN121" i="6"/>
  <c r="AN135" i="6"/>
  <c r="AN144" i="6"/>
  <c r="AN162" i="6"/>
  <c r="AN163" i="6"/>
  <c r="AN167" i="6"/>
  <c r="AN186" i="6"/>
  <c r="AN203" i="6"/>
  <c r="AN207" i="6"/>
  <c r="AN208" i="6"/>
  <c r="AN209" i="6"/>
  <c r="AN231" i="6"/>
  <c r="AN46" i="6"/>
  <c r="AN72" i="6"/>
  <c r="AN75" i="6"/>
  <c r="AN119" i="6"/>
  <c r="AN149" i="6"/>
  <c r="AN168" i="6"/>
  <c r="AN189" i="6"/>
  <c r="AN3" i="6"/>
  <c r="AN73" i="6"/>
  <c r="AN136" i="6"/>
  <c r="AN156" i="6"/>
  <c r="AN164" i="6"/>
  <c r="AN215" i="6"/>
  <c r="AN226" i="6"/>
  <c r="AN21" i="6"/>
  <c r="AN42" i="6"/>
  <c r="AN50" i="6"/>
  <c r="AN57" i="6"/>
  <c r="AN100" i="6"/>
  <c r="AN133" i="6"/>
  <c r="AN134" i="6"/>
  <c r="AN145" i="6"/>
  <c r="AN192" i="6"/>
  <c r="AN210" i="6"/>
  <c r="AN216" i="6"/>
  <c r="AN230" i="6"/>
  <c r="AN5" i="6"/>
  <c r="AN34" i="6"/>
  <c r="AN61" i="6"/>
  <c r="AN83" i="6"/>
  <c r="AN87" i="6"/>
  <c r="AN94" i="6"/>
  <c r="AN101" i="6"/>
  <c r="AN102" i="6"/>
  <c r="AN103" i="6"/>
  <c r="AN104" i="6"/>
  <c r="AN105" i="6"/>
  <c r="AN115" i="6"/>
  <c r="AN122" i="6"/>
  <c r="AN140" i="6"/>
  <c r="AN142" i="6"/>
  <c r="AN153" i="6"/>
  <c r="AN160" i="6"/>
  <c r="AN211" i="6"/>
  <c r="AN214" i="6"/>
  <c r="AN218" i="6"/>
  <c r="AN219" i="6"/>
  <c r="AN221" i="6"/>
  <c r="AN222" i="6"/>
  <c r="AN223" i="6"/>
  <c r="AN224" i="6"/>
  <c r="AN225" i="6"/>
  <c r="AN35" i="6"/>
  <c r="AN40" i="6"/>
  <c r="AN53" i="6"/>
  <c r="AN116" i="6"/>
  <c r="AN148" i="6"/>
  <c r="AN169" i="6"/>
  <c r="AN172" i="6"/>
  <c r="AN175" i="6"/>
  <c r="AN206" i="6"/>
  <c r="AN32" i="6"/>
  <c r="AN45" i="6"/>
  <c r="AN141" i="6"/>
  <c r="AN199" i="6"/>
  <c r="AN202" i="6"/>
  <c r="AN14" i="6"/>
  <c r="AN19" i="6"/>
  <c r="AN31" i="6"/>
  <c r="AN69" i="6"/>
  <c r="AN85" i="6"/>
  <c r="AN96" i="6"/>
  <c r="AN111" i="6"/>
  <c r="AN155" i="6"/>
  <c r="AN157" i="6"/>
  <c r="AN174" i="6"/>
  <c r="AN205" i="6"/>
  <c r="AN86" i="6"/>
  <c r="AN200" i="6"/>
  <c r="AN11" i="6"/>
  <c r="AN12" i="6"/>
  <c r="AN17" i="6"/>
  <c r="AN71" i="6"/>
  <c r="AN89" i="6"/>
  <c r="AN37" i="6"/>
  <c r="AN38" i="6"/>
  <c r="AN65" i="6"/>
  <c r="AN68" i="6"/>
  <c r="AN81" i="6"/>
  <c r="AN82" i="6"/>
  <c r="AN90" i="6"/>
  <c r="AN91" i="6"/>
  <c r="AN92" i="6"/>
  <c r="AN123" i="6"/>
  <c r="AN185" i="6"/>
  <c r="AN220" i="6"/>
  <c r="AN30" i="6"/>
  <c r="AN76" i="6"/>
  <c r="AN97" i="6"/>
  <c r="AN108" i="6"/>
  <c r="AN109" i="6"/>
  <c r="AN143" i="6"/>
  <c r="AN173" i="6"/>
  <c r="AN191" i="6"/>
  <c r="AN213" i="6"/>
  <c r="AN8" i="6"/>
  <c r="AN13" i="6"/>
  <c r="AN15" i="6"/>
  <c r="AN18" i="6"/>
  <c r="AN20" i="6"/>
  <c r="AN33" i="6"/>
  <c r="AN58" i="6"/>
  <c r="AN70" i="6"/>
  <c r="AN78" i="6"/>
  <c r="AN93" i="6"/>
  <c r="AN99" i="6"/>
  <c r="AN114" i="6"/>
  <c r="AN128" i="6"/>
  <c r="AN138" i="6"/>
  <c r="AN159" i="6"/>
  <c r="AN165" i="6"/>
  <c r="AN170" i="6"/>
  <c r="AN179" i="6"/>
  <c r="AN183" i="6"/>
  <c r="AN187" i="6"/>
  <c r="AN201" i="6"/>
  <c r="AN204" i="6"/>
  <c r="AN212" i="6"/>
  <c r="AN228" i="6"/>
  <c r="AN4" i="6"/>
  <c r="AL16" i="6"/>
  <c r="AL23" i="6"/>
  <c r="AL28" i="6"/>
  <c r="AL47" i="6"/>
  <c r="AL48" i="6"/>
  <c r="AL55" i="6"/>
  <c r="AL74" i="6"/>
  <c r="AL80" i="6"/>
  <c r="AL110" i="6"/>
  <c r="AL118" i="6"/>
  <c r="AL158" i="6"/>
  <c r="AL182" i="6"/>
  <c r="AL188" i="6"/>
  <c r="AL229" i="6"/>
  <c r="AL6" i="6"/>
  <c r="AL9" i="6"/>
  <c r="AL54" i="6"/>
  <c r="AL56" i="6"/>
  <c r="AL63" i="6"/>
  <c r="AL84" i="6"/>
  <c r="AL88" i="6"/>
  <c r="AL95" i="6"/>
  <c r="AL146" i="6"/>
  <c r="AL10" i="6"/>
  <c r="AL39" i="6"/>
  <c r="AL66" i="6"/>
  <c r="AL120" i="6"/>
  <c r="AL151" i="6"/>
  <c r="AL166" i="6"/>
  <c r="AL184" i="6"/>
  <c r="AL190" i="6"/>
  <c r="AL197" i="6"/>
  <c r="AL217" i="6"/>
  <c r="AL24" i="6"/>
  <c r="AL25" i="6"/>
  <c r="AL27" i="6"/>
  <c r="AL64" i="6"/>
  <c r="AL79" i="6"/>
  <c r="AL98" i="6"/>
  <c r="AL150" i="6"/>
  <c r="AL152" i="6"/>
  <c r="AL154" i="6"/>
  <c r="AL161" i="6"/>
  <c r="AL171" i="6"/>
  <c r="AL181" i="6"/>
  <c r="AL193" i="6"/>
  <c r="AL232" i="6"/>
  <c r="AL7" i="6"/>
  <c r="AL29" i="6"/>
  <c r="AL43" i="6"/>
  <c r="AL52" i="6"/>
  <c r="AL113" i="6"/>
  <c r="AL147" i="6"/>
  <c r="AL198" i="6"/>
  <c r="AL22" i="6"/>
  <c r="AL36" i="6"/>
  <c r="AL41" i="6"/>
  <c r="AL44" i="6"/>
  <c r="AL49" i="6"/>
  <c r="AL59" i="6"/>
  <c r="AL60" i="6"/>
  <c r="AL62" i="6"/>
  <c r="AL67" i="6"/>
  <c r="AL77" i="6"/>
  <c r="AL106" i="6"/>
  <c r="AL107" i="6"/>
  <c r="AL112" i="6"/>
  <c r="AL117" i="6"/>
  <c r="AL121" i="6"/>
  <c r="AL135" i="6"/>
  <c r="AL144" i="6"/>
  <c r="AL162" i="6"/>
  <c r="AL163" i="6"/>
  <c r="AL167" i="6"/>
  <c r="AL186" i="6"/>
  <c r="AL203" i="6"/>
  <c r="AL207" i="6"/>
  <c r="AL208" i="6"/>
  <c r="AL209" i="6"/>
  <c r="AL231" i="6"/>
  <c r="AL46" i="6"/>
  <c r="AL72" i="6"/>
  <c r="AL75" i="6"/>
  <c r="AL119" i="6"/>
  <c r="AL149" i="6"/>
  <c r="AL168" i="6"/>
  <c r="AL189" i="6"/>
  <c r="AL3" i="6"/>
  <c r="AL73" i="6"/>
  <c r="AL136" i="6"/>
  <c r="AL156" i="6"/>
  <c r="AL164" i="6"/>
  <c r="AL215" i="6"/>
  <c r="AL226" i="6"/>
  <c r="AL21" i="6"/>
  <c r="AL42" i="6"/>
  <c r="AL50" i="6"/>
  <c r="AL57" i="6"/>
  <c r="AL100" i="6"/>
  <c r="AL133" i="6"/>
  <c r="AL134" i="6"/>
  <c r="AL145" i="6"/>
  <c r="AL192" i="6"/>
  <c r="AL210" i="6"/>
  <c r="AL216" i="6"/>
  <c r="AL230" i="6"/>
  <c r="AL5" i="6"/>
  <c r="AL34" i="6"/>
  <c r="AL61" i="6"/>
  <c r="AL83" i="6"/>
  <c r="AL87" i="6"/>
  <c r="AL94" i="6"/>
  <c r="AL101" i="6"/>
  <c r="AL102" i="6"/>
  <c r="AL103" i="6"/>
  <c r="AL104" i="6"/>
  <c r="AL105" i="6"/>
  <c r="AL115" i="6"/>
  <c r="AL122" i="6"/>
  <c r="AL140" i="6"/>
  <c r="AL142" i="6"/>
  <c r="AL153" i="6"/>
  <c r="AL160" i="6"/>
  <c r="AL211" i="6"/>
  <c r="AL214" i="6"/>
  <c r="AL218" i="6"/>
  <c r="AL219" i="6"/>
  <c r="AL221" i="6"/>
  <c r="AL222" i="6"/>
  <c r="AL223" i="6"/>
  <c r="AL224" i="6"/>
  <c r="AL225" i="6"/>
  <c r="AL35" i="6"/>
  <c r="AL40" i="6"/>
  <c r="AL53" i="6"/>
  <c r="AL116" i="6"/>
  <c r="AL148" i="6"/>
  <c r="AL169" i="6"/>
  <c r="AL172" i="6"/>
  <c r="AL175" i="6"/>
  <c r="AL206" i="6"/>
  <c r="AL32" i="6"/>
  <c r="AL45" i="6"/>
  <c r="AL141" i="6"/>
  <c r="AL199" i="6"/>
  <c r="AL202" i="6"/>
  <c r="AL14" i="6"/>
  <c r="AL19" i="6"/>
  <c r="AL31" i="6"/>
  <c r="AL69" i="6"/>
  <c r="AL85" i="6"/>
  <c r="AL96" i="6"/>
  <c r="AL111" i="6"/>
  <c r="AL155" i="6"/>
  <c r="AL157" i="6"/>
  <c r="AL174" i="6"/>
  <c r="AL205" i="6"/>
  <c r="AL86" i="6"/>
  <c r="AL200" i="6"/>
  <c r="AL11" i="6"/>
  <c r="AL12" i="6"/>
  <c r="AL17" i="6"/>
  <c r="AL71" i="6"/>
  <c r="AL89" i="6"/>
  <c r="AL37" i="6"/>
  <c r="AL38" i="6"/>
  <c r="AL65" i="6"/>
  <c r="AL68" i="6"/>
  <c r="AL81" i="6"/>
  <c r="AL82" i="6"/>
  <c r="AL90" i="6"/>
  <c r="AL91" i="6"/>
  <c r="AL92" i="6"/>
  <c r="AL123" i="6"/>
  <c r="AL185" i="6"/>
  <c r="AL220" i="6"/>
  <c r="AL30" i="6"/>
  <c r="AL76" i="6"/>
  <c r="AL97" i="6"/>
  <c r="AL108" i="6"/>
  <c r="AL109" i="6"/>
  <c r="AL143" i="6"/>
  <c r="AL173" i="6"/>
  <c r="AL191" i="6"/>
  <c r="AL213" i="6"/>
  <c r="AL8" i="6"/>
  <c r="AL13" i="6"/>
  <c r="AL15" i="6"/>
  <c r="AL18" i="6"/>
  <c r="AL20" i="6"/>
  <c r="AL33" i="6"/>
  <c r="AL58" i="6"/>
  <c r="AL70" i="6"/>
  <c r="AL78" i="6"/>
  <c r="AL93" i="6"/>
  <c r="AL99" i="6"/>
  <c r="AL114" i="6"/>
  <c r="AL128" i="6"/>
  <c r="AL138" i="6"/>
  <c r="AL159" i="6"/>
  <c r="AL165" i="6"/>
  <c r="AL170" i="6"/>
  <c r="AL179" i="6"/>
  <c r="AL183" i="6"/>
  <c r="AL187" i="6"/>
  <c r="AL201" i="6"/>
  <c r="AL204" i="6"/>
  <c r="AL212" i="6"/>
  <c r="AL228" i="6"/>
  <c r="AL4" i="6"/>
  <c r="T16" i="6"/>
  <c r="T23" i="6"/>
  <c r="T28" i="6"/>
  <c r="T47" i="6"/>
  <c r="T48" i="6"/>
  <c r="T55" i="6"/>
  <c r="T74" i="6"/>
  <c r="T80" i="6"/>
  <c r="T110" i="6"/>
  <c r="T118" i="6"/>
  <c r="T158" i="6"/>
  <c r="T182" i="6"/>
  <c r="T188" i="6"/>
  <c r="T229" i="6"/>
  <c r="T6" i="6"/>
  <c r="T9" i="6"/>
  <c r="T54" i="6"/>
  <c r="T56" i="6"/>
  <c r="T63" i="6"/>
  <c r="T84" i="6"/>
  <c r="T88" i="6"/>
  <c r="T95" i="6"/>
  <c r="T146" i="6"/>
  <c r="T10" i="6"/>
  <c r="T39" i="6"/>
  <c r="T66" i="6"/>
  <c r="T120" i="6"/>
  <c r="T151" i="6"/>
  <c r="T166" i="6"/>
  <c r="T184" i="6"/>
  <c r="T190" i="6"/>
  <c r="T197" i="6"/>
  <c r="T217" i="6"/>
  <c r="T24" i="6"/>
  <c r="T25" i="6"/>
  <c r="T27" i="6"/>
  <c r="T64" i="6"/>
  <c r="T79" i="6"/>
  <c r="T98" i="6"/>
  <c r="T150" i="6"/>
  <c r="T152" i="6"/>
  <c r="T154" i="6"/>
  <c r="T161" i="6"/>
  <c r="T171" i="6"/>
  <c r="T181" i="6"/>
  <c r="T193" i="6"/>
  <c r="T232" i="6"/>
  <c r="T7" i="6"/>
  <c r="T29" i="6"/>
  <c r="T43" i="6"/>
  <c r="T52" i="6"/>
  <c r="T113" i="6"/>
  <c r="T147" i="6"/>
  <c r="T198" i="6"/>
  <c r="T22" i="6"/>
  <c r="T36" i="6"/>
  <c r="T41" i="6"/>
  <c r="T44" i="6"/>
  <c r="T49" i="6"/>
  <c r="T59" i="6"/>
  <c r="T60" i="6"/>
  <c r="T62" i="6"/>
  <c r="T67" i="6"/>
  <c r="T77" i="6"/>
  <c r="T106" i="6"/>
  <c r="T107" i="6"/>
  <c r="T112" i="6"/>
  <c r="T117" i="6"/>
  <c r="T121" i="6"/>
  <c r="T135" i="6"/>
  <c r="T144" i="6"/>
  <c r="T162" i="6"/>
  <c r="T163" i="6"/>
  <c r="T167" i="6"/>
  <c r="T186" i="6"/>
  <c r="T203" i="6"/>
  <c r="T207" i="6"/>
  <c r="T208" i="6"/>
  <c r="T209" i="6"/>
  <c r="T231" i="6"/>
  <c r="T46" i="6"/>
  <c r="T72" i="6"/>
  <c r="T75" i="6"/>
  <c r="T119" i="6"/>
  <c r="T149" i="6"/>
  <c r="T168" i="6"/>
  <c r="T189" i="6"/>
  <c r="T3" i="6"/>
  <c r="T73" i="6"/>
  <c r="T136" i="6"/>
  <c r="T156" i="6"/>
  <c r="T164" i="6"/>
  <c r="T215" i="6"/>
  <c r="T226" i="6"/>
  <c r="T21" i="6"/>
  <c r="T42" i="6"/>
  <c r="T50" i="6"/>
  <c r="T57" i="6"/>
  <c r="T100" i="6"/>
  <c r="T133" i="6"/>
  <c r="T134" i="6"/>
  <c r="T145" i="6"/>
  <c r="T192" i="6"/>
  <c r="T210" i="6"/>
  <c r="T216" i="6"/>
  <c r="T230" i="6"/>
  <c r="T5" i="6"/>
  <c r="T34" i="6"/>
  <c r="T61" i="6"/>
  <c r="T83" i="6"/>
  <c r="T87" i="6"/>
  <c r="T94" i="6"/>
  <c r="T101" i="6"/>
  <c r="T102" i="6"/>
  <c r="T103" i="6"/>
  <c r="T104" i="6"/>
  <c r="T105" i="6"/>
  <c r="T115" i="6"/>
  <c r="T122" i="6"/>
  <c r="T140" i="6"/>
  <c r="T142" i="6"/>
  <c r="T153" i="6"/>
  <c r="T160" i="6"/>
  <c r="T211" i="6"/>
  <c r="T214" i="6"/>
  <c r="T218" i="6"/>
  <c r="T219" i="6"/>
  <c r="T221" i="6"/>
  <c r="T222" i="6"/>
  <c r="T223" i="6"/>
  <c r="T224" i="6"/>
  <c r="T225" i="6"/>
  <c r="T35" i="6"/>
  <c r="T40" i="6"/>
  <c r="T53" i="6"/>
  <c r="T116" i="6"/>
  <c r="T148" i="6"/>
  <c r="T169" i="6"/>
  <c r="T172" i="6"/>
  <c r="T175" i="6"/>
  <c r="T206" i="6"/>
  <c r="T32" i="6"/>
  <c r="T45" i="6"/>
  <c r="T141" i="6"/>
  <c r="T199" i="6"/>
  <c r="T202" i="6"/>
  <c r="T14" i="6"/>
  <c r="T19" i="6"/>
  <c r="T31" i="6"/>
  <c r="T69" i="6"/>
  <c r="T85" i="6"/>
  <c r="T96" i="6"/>
  <c r="T111" i="6"/>
  <c r="T155" i="6"/>
  <c r="T157" i="6"/>
  <c r="T174" i="6"/>
  <c r="T205" i="6"/>
  <c r="T86" i="6"/>
  <c r="T200" i="6"/>
  <c r="T11" i="6"/>
  <c r="T12" i="6"/>
  <c r="T17" i="6"/>
  <c r="T71" i="6"/>
  <c r="T89" i="6"/>
  <c r="T37" i="6"/>
  <c r="T38" i="6"/>
  <c r="T65" i="6"/>
  <c r="T68" i="6"/>
  <c r="T81" i="6"/>
  <c r="T82" i="6"/>
  <c r="T90" i="6"/>
  <c r="T91" i="6"/>
  <c r="T92" i="6"/>
  <c r="T123" i="6"/>
  <c r="T185" i="6"/>
  <c r="T220" i="6"/>
  <c r="T30" i="6"/>
  <c r="T76" i="6"/>
  <c r="T97" i="6"/>
  <c r="T108" i="6"/>
  <c r="T109" i="6"/>
  <c r="T143" i="6"/>
  <c r="T173" i="6"/>
  <c r="T191" i="6"/>
  <c r="T213" i="6"/>
  <c r="T8" i="6"/>
  <c r="T13" i="6"/>
  <c r="T15" i="6"/>
  <c r="T18" i="6"/>
  <c r="T20" i="6"/>
  <c r="T33" i="6"/>
  <c r="T58" i="6"/>
  <c r="T70" i="6"/>
  <c r="T78" i="6"/>
  <c r="T93" i="6"/>
  <c r="T99" i="6"/>
  <c r="T114" i="6"/>
  <c r="T128" i="6"/>
  <c r="T138" i="6"/>
  <c r="T159" i="6"/>
  <c r="T165" i="6"/>
  <c r="T170" i="6"/>
  <c r="T179" i="6"/>
  <c r="T183" i="6"/>
  <c r="T187" i="6"/>
  <c r="T201" i="6"/>
  <c r="T204" i="6"/>
  <c r="T212" i="6"/>
  <c r="T228" i="6"/>
  <c r="T4" i="6"/>
  <c r="AV228" i="6"/>
  <c r="AG228" i="6"/>
  <c r="AH228" i="6" s="1"/>
  <c r="AD228" i="6"/>
  <c r="AF228" i="6" s="1"/>
  <c r="AV227" i="6"/>
  <c r="AG227" i="6"/>
  <c r="AD227" i="6"/>
  <c r="AF227" i="6" s="1"/>
  <c r="AV212" i="6"/>
  <c r="AG212" i="6"/>
  <c r="AH212" i="6" s="1"/>
  <c r="AD212" i="6"/>
  <c r="AF212" i="6" s="1"/>
  <c r="AV204" i="6"/>
  <c r="AG204" i="6"/>
  <c r="AH204" i="6" s="1"/>
  <c r="AD204" i="6"/>
  <c r="AF204" i="6" s="1"/>
  <c r="AV201" i="6"/>
  <c r="AG201" i="6"/>
  <c r="AH201" i="6" s="1"/>
  <c r="AD201" i="6"/>
  <c r="AF201" i="6" s="1"/>
  <c r="AV187" i="6"/>
  <c r="AG187" i="6"/>
  <c r="AH187" i="6" s="1"/>
  <c r="AD187" i="6"/>
  <c r="AF187" i="6" s="1"/>
  <c r="AV183" i="6"/>
  <c r="AG183" i="6"/>
  <c r="AH183" i="6" s="1"/>
  <c r="AD183" i="6"/>
  <c r="AF183" i="6" s="1"/>
  <c r="AV180" i="6"/>
  <c r="AG180" i="6"/>
  <c r="AD180" i="6"/>
  <c r="AF180" i="6" s="1"/>
  <c r="AV179" i="6"/>
  <c r="AG179" i="6"/>
  <c r="AH179" i="6" s="1"/>
  <c r="AD179" i="6"/>
  <c r="AF179" i="6" s="1"/>
  <c r="AV178" i="6"/>
  <c r="AG178" i="6"/>
  <c r="AD178" i="6"/>
  <c r="AF178" i="6" s="1"/>
  <c r="AV177" i="6"/>
  <c r="AG177" i="6"/>
  <c r="AD177" i="6"/>
  <c r="AF177" i="6" s="1"/>
  <c r="AV176" i="6"/>
  <c r="AG176" i="6"/>
  <c r="AD176" i="6"/>
  <c r="AF176" i="6" s="1"/>
  <c r="AV170" i="6"/>
  <c r="AG170" i="6"/>
  <c r="AH170" i="6" s="1"/>
  <c r="AD170" i="6"/>
  <c r="AF170" i="6" s="1"/>
  <c r="AV165" i="6"/>
  <c r="AG165" i="6"/>
  <c r="AH165" i="6" s="1"/>
  <c r="AD165" i="6"/>
  <c r="AF165" i="6" s="1"/>
  <c r="AV159" i="6"/>
  <c r="AG159" i="6"/>
  <c r="AH159" i="6" s="1"/>
  <c r="AD159" i="6"/>
  <c r="AF159" i="6" s="1"/>
  <c r="AV139" i="6"/>
  <c r="AG139" i="6"/>
  <c r="AD139" i="6"/>
  <c r="AF139" i="6" s="1"/>
  <c r="AV138" i="6"/>
  <c r="AG138" i="6"/>
  <c r="AH138" i="6" s="1"/>
  <c r="AD138" i="6"/>
  <c r="AF138" i="6" s="1"/>
  <c r="AV137" i="6"/>
  <c r="AG137" i="6"/>
  <c r="AD137" i="6"/>
  <c r="AF137" i="6" s="1"/>
  <c r="AV132" i="6"/>
  <c r="AG132" i="6"/>
  <c r="AD132" i="6"/>
  <c r="AF132" i="6" s="1"/>
  <c r="AV131" i="6"/>
  <c r="AG131" i="6"/>
  <c r="AD131" i="6"/>
  <c r="AF131" i="6" s="1"/>
  <c r="AV130" i="6"/>
  <c r="AG130" i="6"/>
  <c r="AD130" i="6"/>
  <c r="AF130" i="6" s="1"/>
  <c r="AV129" i="6"/>
  <c r="AG129" i="6"/>
  <c r="AD129" i="6"/>
  <c r="AF129" i="6" s="1"/>
  <c r="AV128" i="6"/>
  <c r="AG128" i="6"/>
  <c r="AH128" i="6" s="1"/>
  <c r="AD128" i="6"/>
  <c r="AF128" i="6" s="1"/>
  <c r="AV127" i="6"/>
  <c r="AG127" i="6"/>
  <c r="AD127" i="6"/>
  <c r="AF127" i="6" s="1"/>
  <c r="AV126" i="6"/>
  <c r="AG126" i="6"/>
  <c r="AD126" i="6"/>
  <c r="AF126" i="6" s="1"/>
  <c r="AV125" i="6"/>
  <c r="AG125" i="6"/>
  <c r="AD125" i="6"/>
  <c r="AF125" i="6" s="1"/>
  <c r="AV124" i="6"/>
  <c r="AG124" i="6"/>
  <c r="AD124" i="6"/>
  <c r="AR124" i="6" s="1"/>
  <c r="AV114" i="6"/>
  <c r="AG114" i="6"/>
  <c r="AH114" i="6" s="1"/>
  <c r="AD114" i="6"/>
  <c r="AR114" i="6" s="1"/>
  <c r="AV99" i="6"/>
  <c r="AG99" i="6"/>
  <c r="AH99" i="6" s="1"/>
  <c r="AD99" i="6"/>
  <c r="AF99" i="6" s="1"/>
  <c r="AV93" i="6"/>
  <c r="AG93" i="6"/>
  <c r="AH93" i="6" s="1"/>
  <c r="AD93" i="6"/>
  <c r="AF93" i="6" s="1"/>
  <c r="AV78" i="6"/>
  <c r="AG78" i="6"/>
  <c r="AH78" i="6" s="1"/>
  <c r="AD78" i="6"/>
  <c r="AR78" i="6" s="1"/>
  <c r="AV70" i="6"/>
  <c r="AG70" i="6"/>
  <c r="AH70" i="6" s="1"/>
  <c r="AD70" i="6"/>
  <c r="AR70" i="6" s="1"/>
  <c r="AV58" i="6"/>
  <c r="AG58" i="6"/>
  <c r="AH58" i="6" s="1"/>
  <c r="AD58" i="6"/>
  <c r="AF58" i="6" s="1"/>
  <c r="AV33" i="6"/>
  <c r="AG33" i="6"/>
  <c r="AH33" i="6" s="1"/>
  <c r="AD33" i="6"/>
  <c r="AF33" i="6" s="1"/>
  <c r="AV20" i="6"/>
  <c r="AG20" i="6"/>
  <c r="AH20" i="6" s="1"/>
  <c r="AD20" i="6"/>
  <c r="AR20" i="6" s="1"/>
  <c r="AV18" i="6"/>
  <c r="AG18" i="6"/>
  <c r="AH18" i="6" s="1"/>
  <c r="AD18" i="6"/>
  <c r="AR18" i="6" s="1"/>
  <c r="AV15" i="6"/>
  <c r="AG15" i="6"/>
  <c r="AH15" i="6" s="1"/>
  <c r="AD15" i="6"/>
  <c r="AF15" i="6" s="1"/>
  <c r="AV13" i="6"/>
  <c r="AG13" i="6"/>
  <c r="AH13" i="6" s="1"/>
  <c r="AD13" i="6"/>
  <c r="AF13" i="6" s="1"/>
  <c r="AV8" i="6"/>
  <c r="AG8" i="6"/>
  <c r="AH8" i="6" s="1"/>
  <c r="AD8" i="6"/>
  <c r="AR8" i="6" s="1"/>
  <c r="AV213" i="6"/>
  <c r="AG213" i="6"/>
  <c r="AH213" i="6" s="1"/>
  <c r="AD213" i="6"/>
  <c r="AR213" i="6" s="1"/>
  <c r="AV191" i="6"/>
  <c r="AG191" i="6"/>
  <c r="AH191" i="6" s="1"/>
  <c r="AD191" i="6"/>
  <c r="AF191" i="6" s="1"/>
  <c r="AV173" i="6"/>
  <c r="AG173" i="6"/>
  <c r="AH173" i="6" s="1"/>
  <c r="AD173" i="6"/>
  <c r="AF173" i="6" s="1"/>
  <c r="AV143" i="6"/>
  <c r="AG143" i="6"/>
  <c r="AH143" i="6" s="1"/>
  <c r="AD143" i="6"/>
  <c r="AR143" i="6" s="1"/>
  <c r="AV109" i="6"/>
  <c r="AG109" i="6"/>
  <c r="AH109" i="6" s="1"/>
  <c r="AD109" i="6"/>
  <c r="AR109" i="6" s="1"/>
  <c r="AV108" i="6"/>
  <c r="AG108" i="6"/>
  <c r="AH108" i="6" s="1"/>
  <c r="AD108" i="6"/>
  <c r="AF108" i="6" s="1"/>
  <c r="AV97" i="6"/>
  <c r="AG97" i="6"/>
  <c r="AH97" i="6" s="1"/>
  <c r="AD97" i="6"/>
  <c r="AF97" i="6" s="1"/>
  <c r="AV76" i="6"/>
  <c r="AG76" i="6"/>
  <c r="AH76" i="6" s="1"/>
  <c r="AD76" i="6"/>
  <c r="AR76" i="6" s="1"/>
  <c r="AV30" i="6"/>
  <c r="AG30" i="6"/>
  <c r="AH30" i="6" s="1"/>
  <c r="AD30" i="6"/>
  <c r="AR30" i="6" s="1"/>
  <c r="AV220" i="6"/>
  <c r="AG220" i="6"/>
  <c r="AH220" i="6" s="1"/>
  <c r="AD220" i="6"/>
  <c r="AF220" i="6" s="1"/>
  <c r="AV185" i="6"/>
  <c r="AG185" i="6"/>
  <c r="AH185" i="6" s="1"/>
  <c r="AD185" i="6"/>
  <c r="AF185" i="6" s="1"/>
  <c r="AV123" i="6"/>
  <c r="AG123" i="6"/>
  <c r="AH123" i="6" s="1"/>
  <c r="AD123" i="6"/>
  <c r="AR123" i="6" s="1"/>
  <c r="AV92" i="6"/>
  <c r="AG92" i="6"/>
  <c r="AH92" i="6" s="1"/>
  <c r="AD92" i="6"/>
  <c r="AR92" i="6" s="1"/>
  <c r="AV91" i="6"/>
  <c r="AG91" i="6"/>
  <c r="AH91" i="6" s="1"/>
  <c r="AD91" i="6"/>
  <c r="AF91" i="6" s="1"/>
  <c r="AV90" i="6"/>
  <c r="AG90" i="6"/>
  <c r="AH90" i="6" s="1"/>
  <c r="AD90" i="6"/>
  <c r="AF90" i="6" s="1"/>
  <c r="AV82" i="6"/>
  <c r="AG82" i="6"/>
  <c r="AH82" i="6" s="1"/>
  <c r="AD82" i="6"/>
  <c r="AR82" i="6" s="1"/>
  <c r="AV81" i="6"/>
  <c r="AG81" i="6"/>
  <c r="AH81" i="6" s="1"/>
  <c r="AD81" i="6"/>
  <c r="AR81" i="6" s="1"/>
  <c r="AV68" i="6"/>
  <c r="AG68" i="6"/>
  <c r="AH68" i="6" s="1"/>
  <c r="AD68" i="6"/>
  <c r="AF68" i="6" s="1"/>
  <c r="AV65" i="6"/>
  <c r="AG65" i="6"/>
  <c r="AH65" i="6" s="1"/>
  <c r="AD65" i="6"/>
  <c r="AF65" i="6" s="1"/>
  <c r="AV38" i="6"/>
  <c r="AG38" i="6"/>
  <c r="AH38" i="6" s="1"/>
  <c r="AD38" i="6"/>
  <c r="AR38" i="6" s="1"/>
  <c r="AV37" i="6"/>
  <c r="AG37" i="6"/>
  <c r="AH37" i="6" s="1"/>
  <c r="AD37" i="6"/>
  <c r="AR37" i="6" s="1"/>
  <c r="AV89" i="6"/>
  <c r="AG89" i="6"/>
  <c r="AH89" i="6" s="1"/>
  <c r="AD89" i="6"/>
  <c r="AR89" i="6" s="1"/>
  <c r="AV71" i="6"/>
  <c r="AG71" i="6"/>
  <c r="AH71" i="6" s="1"/>
  <c r="AD71" i="6"/>
  <c r="AF71" i="6" s="1"/>
  <c r="AV17" i="6"/>
  <c r="AG17" i="6"/>
  <c r="AH17" i="6" s="1"/>
  <c r="AD17" i="6"/>
  <c r="AF17" i="6" s="1"/>
  <c r="AV12" i="6"/>
  <c r="AG12" i="6"/>
  <c r="AH12" i="6" s="1"/>
  <c r="AD12" i="6"/>
  <c r="AR12" i="6" s="1"/>
  <c r="AV11" i="6"/>
  <c r="AG11" i="6"/>
  <c r="AH11" i="6" s="1"/>
  <c r="AD11" i="6"/>
  <c r="AR11" i="6" s="1"/>
  <c r="AV200" i="6"/>
  <c r="AG200" i="6"/>
  <c r="AH200" i="6" s="1"/>
  <c r="AD200" i="6"/>
  <c r="AF200" i="6" s="1"/>
  <c r="AV86" i="6"/>
  <c r="AG86" i="6"/>
  <c r="AH86" i="6" s="1"/>
  <c r="AD86" i="6"/>
  <c r="AF86" i="6" s="1"/>
  <c r="AV205" i="6"/>
  <c r="AG205" i="6"/>
  <c r="AH205" i="6" s="1"/>
  <c r="AD205" i="6"/>
  <c r="AR205" i="6" s="1"/>
  <c r="AV174" i="6"/>
  <c r="AG174" i="6"/>
  <c r="AH174" i="6" s="1"/>
  <c r="AD174" i="6"/>
  <c r="AR174" i="6" s="1"/>
  <c r="AV157" i="6"/>
  <c r="AG157" i="6"/>
  <c r="AH157" i="6" s="1"/>
  <c r="AD157" i="6"/>
  <c r="AF157" i="6" s="1"/>
  <c r="AV155" i="6"/>
  <c r="AG155" i="6"/>
  <c r="AH155" i="6" s="1"/>
  <c r="AD155" i="6"/>
  <c r="AF155" i="6" s="1"/>
  <c r="AV111" i="6"/>
  <c r="AG111" i="6"/>
  <c r="AH111" i="6" s="1"/>
  <c r="AD111" i="6"/>
  <c r="AR111" i="6" s="1"/>
  <c r="AV96" i="6"/>
  <c r="AG96" i="6"/>
  <c r="AH96" i="6" s="1"/>
  <c r="AD96" i="6"/>
  <c r="AR96" i="6" s="1"/>
  <c r="AV85" i="6"/>
  <c r="AG85" i="6"/>
  <c r="AH85" i="6" s="1"/>
  <c r="AD85" i="6"/>
  <c r="AF85" i="6" s="1"/>
  <c r="AV69" i="6"/>
  <c r="AG69" i="6"/>
  <c r="AH69" i="6" s="1"/>
  <c r="AD69" i="6"/>
  <c r="AF69" i="6" s="1"/>
  <c r="AV31" i="6"/>
  <c r="AG31" i="6"/>
  <c r="AH31" i="6" s="1"/>
  <c r="AD31" i="6"/>
  <c r="AR31" i="6" s="1"/>
  <c r="AV19" i="6"/>
  <c r="AG19" i="6"/>
  <c r="AH19" i="6" s="1"/>
  <c r="AD19" i="6"/>
  <c r="AR19" i="6" s="1"/>
  <c r="AV14" i="6"/>
  <c r="AG14" i="6"/>
  <c r="AH14" i="6" s="1"/>
  <c r="AD14" i="6"/>
  <c r="AF14" i="6" s="1"/>
  <c r="AV202" i="6"/>
  <c r="AG202" i="6"/>
  <c r="AH202" i="6" s="1"/>
  <c r="AD202" i="6"/>
  <c r="AF202" i="6" s="1"/>
  <c r="AV199" i="6"/>
  <c r="AG199" i="6"/>
  <c r="AH199" i="6" s="1"/>
  <c r="AD199" i="6"/>
  <c r="AR199" i="6" s="1"/>
  <c r="AV141" i="6"/>
  <c r="AG141" i="6"/>
  <c r="AH141" i="6" s="1"/>
  <c r="AD141" i="6"/>
  <c r="AR141" i="6" s="1"/>
  <c r="AV45" i="6"/>
  <c r="AG45" i="6"/>
  <c r="AH45" i="6" s="1"/>
  <c r="AD45" i="6"/>
  <c r="AF45" i="6" s="1"/>
  <c r="AV32" i="6"/>
  <c r="AG32" i="6"/>
  <c r="AH32" i="6" s="1"/>
  <c r="AD32" i="6"/>
  <c r="AF32" i="6" s="1"/>
  <c r="AV206" i="6"/>
  <c r="AG206" i="6"/>
  <c r="AH206" i="6" s="1"/>
  <c r="AD206" i="6"/>
  <c r="AR206" i="6" s="1"/>
  <c r="AV175" i="6"/>
  <c r="AG175" i="6"/>
  <c r="AH175" i="6" s="1"/>
  <c r="AD175" i="6"/>
  <c r="AR175" i="6" s="1"/>
  <c r="AV172" i="6"/>
  <c r="AG172" i="6"/>
  <c r="AH172" i="6" s="1"/>
  <c r="AD172" i="6"/>
  <c r="AF172" i="6" s="1"/>
  <c r="AV169" i="6"/>
  <c r="AG169" i="6"/>
  <c r="AH169" i="6" s="1"/>
  <c r="AD169" i="6"/>
  <c r="AF169" i="6" s="1"/>
  <c r="AV148" i="6"/>
  <c r="AG148" i="6"/>
  <c r="AH148" i="6" s="1"/>
  <c r="AD148" i="6"/>
  <c r="AR148" i="6" s="1"/>
  <c r="AV116" i="6"/>
  <c r="AG116" i="6"/>
  <c r="AH116" i="6" s="1"/>
  <c r="AD116" i="6"/>
  <c r="AR116" i="6" s="1"/>
  <c r="AV53" i="6"/>
  <c r="AG53" i="6"/>
  <c r="AH53" i="6" s="1"/>
  <c r="AD53" i="6"/>
  <c r="AF53" i="6" s="1"/>
  <c r="AV40" i="6"/>
  <c r="AG40" i="6"/>
  <c r="AH40" i="6" s="1"/>
  <c r="AD40" i="6"/>
  <c r="AF40" i="6" s="1"/>
  <c r="AV35" i="6"/>
  <c r="AG35" i="6"/>
  <c r="AH35" i="6" s="1"/>
  <c r="AD35" i="6"/>
  <c r="AR35" i="6" s="1"/>
  <c r="AV225" i="6"/>
  <c r="AG225" i="6"/>
  <c r="AH225" i="6" s="1"/>
  <c r="AD225" i="6"/>
  <c r="AR225" i="6" s="1"/>
  <c r="AV224" i="6"/>
  <c r="AG224" i="6"/>
  <c r="AH224" i="6" s="1"/>
  <c r="AD224" i="6"/>
  <c r="AF224" i="6" s="1"/>
  <c r="AV223" i="6"/>
  <c r="AG223" i="6"/>
  <c r="AH223" i="6" s="1"/>
  <c r="AD223" i="6"/>
  <c r="AF223" i="6" s="1"/>
  <c r="AV222" i="6"/>
  <c r="AG222" i="6"/>
  <c r="AH222" i="6" s="1"/>
  <c r="AD222" i="6"/>
  <c r="AR222" i="6" s="1"/>
  <c r="AV221" i="6"/>
  <c r="AG221" i="6"/>
  <c r="AH221" i="6" s="1"/>
  <c r="AD221" i="6"/>
  <c r="AR221" i="6" s="1"/>
  <c r="AV219" i="6"/>
  <c r="AG219" i="6"/>
  <c r="AH219" i="6" s="1"/>
  <c r="AD219" i="6"/>
  <c r="AF219" i="6" s="1"/>
  <c r="AV218" i="6"/>
  <c r="AG218" i="6"/>
  <c r="AH218" i="6" s="1"/>
  <c r="AD218" i="6"/>
  <c r="AF218" i="6" s="1"/>
  <c r="AV214" i="6"/>
  <c r="AG214" i="6"/>
  <c r="AH214" i="6" s="1"/>
  <c r="AD214" i="6"/>
  <c r="AR214" i="6" s="1"/>
  <c r="AV211" i="6"/>
  <c r="AG211" i="6"/>
  <c r="AH211" i="6" s="1"/>
  <c r="AD211" i="6"/>
  <c r="AR211" i="6" s="1"/>
  <c r="AV160" i="6"/>
  <c r="AG160" i="6"/>
  <c r="AH160" i="6" s="1"/>
  <c r="AD160" i="6"/>
  <c r="AF160" i="6" s="1"/>
  <c r="AV153" i="6"/>
  <c r="AG153" i="6"/>
  <c r="AH153" i="6" s="1"/>
  <c r="AD153" i="6"/>
  <c r="AF153" i="6" s="1"/>
  <c r="AV142" i="6"/>
  <c r="AG142" i="6"/>
  <c r="AH142" i="6" s="1"/>
  <c r="AD142" i="6"/>
  <c r="AR142" i="6" s="1"/>
  <c r="AV140" i="6"/>
  <c r="AG140" i="6"/>
  <c r="AH140" i="6" s="1"/>
  <c r="AD140" i="6"/>
  <c r="AR140" i="6" s="1"/>
  <c r="AV122" i="6"/>
  <c r="AG122" i="6"/>
  <c r="AH122" i="6" s="1"/>
  <c r="AD122" i="6"/>
  <c r="AF122" i="6" s="1"/>
  <c r="AV115" i="6"/>
  <c r="AG115" i="6"/>
  <c r="AH115" i="6" s="1"/>
  <c r="AD115" i="6"/>
  <c r="AF115" i="6" s="1"/>
  <c r="AV105" i="6"/>
  <c r="AG105" i="6"/>
  <c r="AH105" i="6" s="1"/>
  <c r="AD105" i="6"/>
  <c r="AR105" i="6" s="1"/>
  <c r="AV104" i="6"/>
  <c r="AG104" i="6"/>
  <c r="AH104" i="6" s="1"/>
  <c r="AD104" i="6"/>
  <c r="AR104" i="6" s="1"/>
  <c r="AV103" i="6"/>
  <c r="AG103" i="6"/>
  <c r="AH103" i="6" s="1"/>
  <c r="AD103" i="6"/>
  <c r="AF103" i="6" s="1"/>
  <c r="AV102" i="6"/>
  <c r="AG102" i="6"/>
  <c r="AH102" i="6" s="1"/>
  <c r="AD102" i="6"/>
  <c r="AF102" i="6" s="1"/>
  <c r="AV101" i="6"/>
  <c r="AG101" i="6"/>
  <c r="AH101" i="6" s="1"/>
  <c r="AD101" i="6"/>
  <c r="AR101" i="6" s="1"/>
  <c r="AV94" i="6"/>
  <c r="AG94" i="6"/>
  <c r="AH94" i="6" s="1"/>
  <c r="AD94" i="6"/>
  <c r="AR94" i="6" s="1"/>
  <c r="AV87" i="6"/>
  <c r="AG87" i="6"/>
  <c r="AH87" i="6" s="1"/>
  <c r="AD87" i="6"/>
  <c r="AF87" i="6" s="1"/>
  <c r="AV83" i="6"/>
  <c r="AG83" i="6"/>
  <c r="AH83" i="6" s="1"/>
  <c r="AD83" i="6"/>
  <c r="AF83" i="6" s="1"/>
  <c r="AV61" i="6"/>
  <c r="AG61" i="6"/>
  <c r="AH61" i="6" s="1"/>
  <c r="AD61" i="6"/>
  <c r="AR61" i="6" s="1"/>
  <c r="AV34" i="6"/>
  <c r="AG34" i="6"/>
  <c r="AH34" i="6" s="1"/>
  <c r="AD34" i="6"/>
  <c r="AR34" i="6" s="1"/>
  <c r="AV5" i="6"/>
  <c r="AG5" i="6"/>
  <c r="AH5" i="6" s="1"/>
  <c r="AD5" i="6"/>
  <c r="AF5" i="6" s="1"/>
  <c r="AV230" i="6"/>
  <c r="AG230" i="6"/>
  <c r="AH230" i="6" s="1"/>
  <c r="AD230" i="6"/>
  <c r="AF230" i="6" s="1"/>
  <c r="AV216" i="6"/>
  <c r="AG216" i="6"/>
  <c r="AH216" i="6" s="1"/>
  <c r="AD216" i="6"/>
  <c r="AR216" i="6" s="1"/>
  <c r="AV210" i="6"/>
  <c r="AG210" i="6"/>
  <c r="AH210" i="6" s="1"/>
  <c r="AD210" i="6"/>
  <c r="AR210" i="6" s="1"/>
  <c r="AV192" i="6"/>
  <c r="AG192" i="6"/>
  <c r="AH192" i="6" s="1"/>
  <c r="AD192" i="6"/>
  <c r="AF192" i="6" s="1"/>
  <c r="AV145" i="6"/>
  <c r="AG145" i="6"/>
  <c r="AH145" i="6" s="1"/>
  <c r="AD145" i="6"/>
  <c r="AF145" i="6" s="1"/>
  <c r="AV134" i="6"/>
  <c r="AG134" i="6"/>
  <c r="AH134" i="6" s="1"/>
  <c r="AD134" i="6"/>
  <c r="AR134" i="6" s="1"/>
  <c r="AV133" i="6"/>
  <c r="AG133" i="6"/>
  <c r="AH133" i="6" s="1"/>
  <c r="AD133" i="6"/>
  <c r="AR133" i="6" s="1"/>
  <c r="AV100" i="6"/>
  <c r="AG100" i="6"/>
  <c r="AH100" i="6" s="1"/>
  <c r="AD100" i="6"/>
  <c r="AF100" i="6" s="1"/>
  <c r="AV57" i="6"/>
  <c r="AG57" i="6"/>
  <c r="AH57" i="6" s="1"/>
  <c r="AD57" i="6"/>
  <c r="AF57" i="6" s="1"/>
  <c r="AV50" i="6"/>
  <c r="AG50" i="6"/>
  <c r="AH50" i="6" s="1"/>
  <c r="AD50" i="6"/>
  <c r="AR50" i="6" s="1"/>
  <c r="AV42" i="6"/>
  <c r="AG42" i="6"/>
  <c r="AH42" i="6" s="1"/>
  <c r="AD42" i="6"/>
  <c r="AR42" i="6" s="1"/>
  <c r="AV21" i="6"/>
  <c r="AG21" i="6"/>
  <c r="AH21" i="6" s="1"/>
  <c r="AD21" i="6"/>
  <c r="AF21" i="6" s="1"/>
  <c r="AV226" i="6"/>
  <c r="AG226" i="6"/>
  <c r="AH226" i="6" s="1"/>
  <c r="AD226" i="6"/>
  <c r="AF226" i="6" s="1"/>
  <c r="AV215" i="6"/>
  <c r="AG215" i="6"/>
  <c r="AH215" i="6" s="1"/>
  <c r="AD215" i="6"/>
  <c r="AR215" i="6" s="1"/>
  <c r="AV164" i="6"/>
  <c r="AG164" i="6"/>
  <c r="AH164" i="6" s="1"/>
  <c r="AD164" i="6"/>
  <c r="AR164" i="6" s="1"/>
  <c r="AV156" i="6"/>
  <c r="AG156" i="6"/>
  <c r="AH156" i="6" s="1"/>
  <c r="AD156" i="6"/>
  <c r="AF156" i="6" s="1"/>
  <c r="AV136" i="6"/>
  <c r="AG136" i="6"/>
  <c r="AH136" i="6" s="1"/>
  <c r="AD136" i="6"/>
  <c r="AF136" i="6" s="1"/>
  <c r="AV73" i="6"/>
  <c r="AG73" i="6"/>
  <c r="AH73" i="6" s="1"/>
  <c r="AD73" i="6"/>
  <c r="AR73" i="6" s="1"/>
  <c r="AV3" i="6"/>
  <c r="AG3" i="6"/>
  <c r="AH3" i="6" s="1"/>
  <c r="AD3" i="6"/>
  <c r="AR3" i="6" s="1"/>
  <c r="AV189" i="6"/>
  <c r="AG189" i="6"/>
  <c r="AH189" i="6" s="1"/>
  <c r="AD189" i="6"/>
  <c r="AF189" i="6" s="1"/>
  <c r="AV168" i="6"/>
  <c r="AG168" i="6"/>
  <c r="AH168" i="6" s="1"/>
  <c r="AD168" i="6"/>
  <c r="AF168" i="6" s="1"/>
  <c r="AV149" i="6"/>
  <c r="AG149" i="6"/>
  <c r="AH149" i="6" s="1"/>
  <c r="AD149" i="6"/>
  <c r="AR149" i="6" s="1"/>
  <c r="AV119" i="6"/>
  <c r="AG119" i="6"/>
  <c r="AH119" i="6" s="1"/>
  <c r="AD119" i="6"/>
  <c r="AR119" i="6" s="1"/>
  <c r="AV75" i="6"/>
  <c r="AG75" i="6"/>
  <c r="AH75" i="6" s="1"/>
  <c r="AD75" i="6"/>
  <c r="AF75" i="6" s="1"/>
  <c r="AV72" i="6"/>
  <c r="AG72" i="6"/>
  <c r="AH72" i="6" s="1"/>
  <c r="AD72" i="6"/>
  <c r="AF72" i="6" s="1"/>
  <c r="AV46" i="6"/>
  <c r="AG46" i="6"/>
  <c r="AH46" i="6" s="1"/>
  <c r="AD46" i="6"/>
  <c r="AR46" i="6" s="1"/>
  <c r="AV231" i="6"/>
  <c r="AG231" i="6"/>
  <c r="AH231" i="6" s="1"/>
  <c r="AD231" i="6"/>
  <c r="AR231" i="6" s="1"/>
  <c r="AV209" i="6"/>
  <c r="AG209" i="6"/>
  <c r="AH209" i="6" s="1"/>
  <c r="AD209" i="6"/>
  <c r="AR209" i="6" s="1"/>
  <c r="AV208" i="6"/>
  <c r="AG208" i="6"/>
  <c r="AH208" i="6" s="1"/>
  <c r="AD208" i="6"/>
  <c r="AV207" i="6"/>
  <c r="AG207" i="6"/>
  <c r="AH207" i="6" s="1"/>
  <c r="AD207" i="6"/>
  <c r="AR207" i="6" s="1"/>
  <c r="AV203" i="6"/>
  <c r="AG203" i="6"/>
  <c r="AH203" i="6" s="1"/>
  <c r="AD203" i="6"/>
  <c r="AR203" i="6" s="1"/>
  <c r="AV186" i="6"/>
  <c r="AG186" i="6"/>
  <c r="AH186" i="6" s="1"/>
  <c r="AD186" i="6"/>
  <c r="AR186" i="6" s="1"/>
  <c r="AV167" i="6"/>
  <c r="AG167" i="6"/>
  <c r="AH167" i="6" s="1"/>
  <c r="AD167" i="6"/>
  <c r="AV163" i="6"/>
  <c r="AG163" i="6"/>
  <c r="AH163" i="6" s="1"/>
  <c r="AD163" i="6"/>
  <c r="AR163" i="6" s="1"/>
  <c r="AV162" i="6"/>
  <c r="AG162" i="6"/>
  <c r="AH162" i="6" s="1"/>
  <c r="AD162" i="6"/>
  <c r="AR162" i="6" s="1"/>
  <c r="AV144" i="6"/>
  <c r="AG144" i="6"/>
  <c r="AH144" i="6" s="1"/>
  <c r="AD144" i="6"/>
  <c r="AR144" i="6" s="1"/>
  <c r="AV135" i="6"/>
  <c r="AG135" i="6"/>
  <c r="AH135" i="6" s="1"/>
  <c r="AD135" i="6"/>
  <c r="AV121" i="6"/>
  <c r="AG121" i="6"/>
  <c r="AH121" i="6" s="1"/>
  <c r="AD121" i="6"/>
  <c r="AR121" i="6" s="1"/>
  <c r="AV117" i="6"/>
  <c r="AG117" i="6"/>
  <c r="AH117" i="6" s="1"/>
  <c r="AD117" i="6"/>
  <c r="AR117" i="6" s="1"/>
  <c r="AV112" i="6"/>
  <c r="AG112" i="6"/>
  <c r="AH112" i="6" s="1"/>
  <c r="AD112" i="6"/>
  <c r="AR112" i="6" s="1"/>
  <c r="AV107" i="6"/>
  <c r="AG107" i="6"/>
  <c r="AH107" i="6" s="1"/>
  <c r="AD107" i="6"/>
  <c r="AV106" i="6"/>
  <c r="AG106" i="6"/>
  <c r="AH106" i="6" s="1"/>
  <c r="AD106" i="6"/>
  <c r="AR106" i="6" s="1"/>
  <c r="AV77" i="6"/>
  <c r="AG77" i="6"/>
  <c r="AH77" i="6" s="1"/>
  <c r="AD77" i="6"/>
  <c r="AR77" i="6" s="1"/>
  <c r="AV67" i="6"/>
  <c r="AG67" i="6"/>
  <c r="AH67" i="6" s="1"/>
  <c r="AD67" i="6"/>
  <c r="AR67" i="6" s="1"/>
  <c r="AV62" i="6"/>
  <c r="AG62" i="6"/>
  <c r="AH62" i="6" s="1"/>
  <c r="AD62" i="6"/>
  <c r="AR62" i="6" s="1"/>
  <c r="AV60" i="6"/>
  <c r="AG60" i="6"/>
  <c r="AH60" i="6" s="1"/>
  <c r="AD60" i="6"/>
  <c r="AR60" i="6" s="1"/>
  <c r="AV59" i="6"/>
  <c r="AG59" i="6"/>
  <c r="AH59" i="6" s="1"/>
  <c r="AD59" i="6"/>
  <c r="AR59" i="6" s="1"/>
  <c r="AV49" i="6"/>
  <c r="AG49" i="6"/>
  <c r="AH49" i="6" s="1"/>
  <c r="AD49" i="6"/>
  <c r="AR49" i="6" s="1"/>
  <c r="AV44" i="6"/>
  <c r="AG44" i="6"/>
  <c r="AH44" i="6" s="1"/>
  <c r="AD44" i="6"/>
  <c r="AR44" i="6" s="1"/>
  <c r="AV41" i="6"/>
  <c r="AG41" i="6"/>
  <c r="AH41" i="6" s="1"/>
  <c r="AD41" i="6"/>
  <c r="AR41" i="6" s="1"/>
  <c r="AV36" i="6"/>
  <c r="AG36" i="6"/>
  <c r="AH36" i="6" s="1"/>
  <c r="AD36" i="6"/>
  <c r="AR36" i="6" s="1"/>
  <c r="AV22" i="6"/>
  <c r="AG22" i="6"/>
  <c r="AH22" i="6" s="1"/>
  <c r="AD22" i="6"/>
  <c r="AR22" i="6" s="1"/>
  <c r="AV198" i="6"/>
  <c r="AG198" i="6"/>
  <c r="AH198" i="6" s="1"/>
  <c r="AD198" i="6"/>
  <c r="AR198" i="6" s="1"/>
  <c r="AV147" i="6"/>
  <c r="AG147" i="6"/>
  <c r="AH147" i="6" s="1"/>
  <c r="AD147" i="6"/>
  <c r="AR147" i="6" s="1"/>
  <c r="AV113" i="6"/>
  <c r="AG113" i="6"/>
  <c r="AH113" i="6" s="1"/>
  <c r="AD113" i="6"/>
  <c r="AR113" i="6" s="1"/>
  <c r="AV52" i="6"/>
  <c r="AG52" i="6"/>
  <c r="AH52" i="6" s="1"/>
  <c r="AD52" i="6"/>
  <c r="AR52" i="6" s="1"/>
  <c r="AV51" i="6"/>
  <c r="AG51" i="6"/>
  <c r="AD51" i="6"/>
  <c r="AR51" i="6" s="1"/>
  <c r="AV43" i="6"/>
  <c r="AG43" i="6"/>
  <c r="AH43" i="6" s="1"/>
  <c r="AD43" i="6"/>
  <c r="AR43" i="6" s="1"/>
  <c r="AV29" i="6"/>
  <c r="AG29" i="6"/>
  <c r="AH29" i="6" s="1"/>
  <c r="AD29" i="6"/>
  <c r="AV7" i="6"/>
  <c r="AG7" i="6"/>
  <c r="AH7" i="6" s="1"/>
  <c r="AD7" i="6"/>
  <c r="AR7" i="6" s="1"/>
  <c r="AV232" i="6"/>
  <c r="AG232" i="6"/>
  <c r="AH232" i="6" s="1"/>
  <c r="AD232" i="6"/>
  <c r="AR232" i="6" s="1"/>
  <c r="AV193" i="6"/>
  <c r="AG193" i="6"/>
  <c r="AH193" i="6" s="1"/>
  <c r="AD193" i="6"/>
  <c r="AR193" i="6" s="1"/>
  <c r="AV181" i="6"/>
  <c r="AG181" i="6"/>
  <c r="AH181" i="6" s="1"/>
  <c r="AD181" i="6"/>
  <c r="AR181" i="6" s="1"/>
  <c r="AV171" i="6"/>
  <c r="AG171" i="6"/>
  <c r="AH171" i="6" s="1"/>
  <c r="AD171" i="6"/>
  <c r="AR171" i="6" s="1"/>
  <c r="AV161" i="6"/>
  <c r="AG161" i="6"/>
  <c r="AH161" i="6" s="1"/>
  <c r="AD161" i="6"/>
  <c r="AR161" i="6" s="1"/>
  <c r="AV154" i="6"/>
  <c r="AG154" i="6"/>
  <c r="AH154" i="6" s="1"/>
  <c r="AD154" i="6"/>
  <c r="AR154" i="6" s="1"/>
  <c r="AV152" i="6"/>
  <c r="AG152" i="6"/>
  <c r="AH152" i="6" s="1"/>
  <c r="AD152" i="6"/>
  <c r="AR152" i="6" s="1"/>
  <c r="AV150" i="6"/>
  <c r="AG150" i="6"/>
  <c r="AH150" i="6" s="1"/>
  <c r="AD150" i="6"/>
  <c r="AR150" i="6" s="1"/>
  <c r="AV98" i="6"/>
  <c r="AG98" i="6"/>
  <c r="AH98" i="6" s="1"/>
  <c r="AD98" i="6"/>
  <c r="AR98" i="6" s="1"/>
  <c r="AV79" i="6"/>
  <c r="AG79" i="6"/>
  <c r="AH79" i="6" s="1"/>
  <c r="AD79" i="6"/>
  <c r="AR79" i="6" s="1"/>
  <c r="AV64" i="6"/>
  <c r="AG64" i="6"/>
  <c r="AH64" i="6" s="1"/>
  <c r="AD64" i="6"/>
  <c r="AR64" i="6" s="1"/>
  <c r="AV27" i="6"/>
  <c r="AG27" i="6"/>
  <c r="AH27" i="6" s="1"/>
  <c r="AD27" i="6"/>
  <c r="AR27" i="6" s="1"/>
  <c r="AV26" i="6"/>
  <c r="AG26" i="6"/>
  <c r="AD26" i="6"/>
  <c r="AR26" i="6" s="1"/>
  <c r="AV25" i="6"/>
  <c r="AG25" i="6"/>
  <c r="AH25" i="6" s="1"/>
  <c r="AD25" i="6"/>
  <c r="AR25" i="6" s="1"/>
  <c r="AV24" i="6"/>
  <c r="AG24" i="6"/>
  <c r="AH24" i="6" s="1"/>
  <c r="AD24" i="6"/>
  <c r="AR24" i="6" s="1"/>
  <c r="AV217" i="6"/>
  <c r="AG217" i="6"/>
  <c r="AH217" i="6" s="1"/>
  <c r="AD217" i="6"/>
  <c r="AR217" i="6" s="1"/>
  <c r="AV197" i="6"/>
  <c r="AG197" i="6"/>
  <c r="AH197" i="6" s="1"/>
  <c r="AD197" i="6"/>
  <c r="AR197" i="6" s="1"/>
  <c r="AV196" i="6"/>
  <c r="AG196" i="6"/>
  <c r="AD196" i="6"/>
  <c r="AR196" i="6" s="1"/>
  <c r="AV195" i="6"/>
  <c r="AG195" i="6"/>
  <c r="AD195" i="6"/>
  <c r="AR195" i="6" s="1"/>
  <c r="AV194" i="6"/>
  <c r="AG194" i="6"/>
  <c r="AD194" i="6"/>
  <c r="AR194" i="6" s="1"/>
  <c r="AV190" i="6"/>
  <c r="AG190" i="6"/>
  <c r="AH190" i="6" s="1"/>
  <c r="AD190" i="6"/>
  <c r="AR190" i="6" s="1"/>
  <c r="AV184" i="6"/>
  <c r="AG184" i="6"/>
  <c r="AH184" i="6" s="1"/>
  <c r="AD184" i="6"/>
  <c r="AR184" i="6" s="1"/>
  <c r="AV166" i="6"/>
  <c r="AG166" i="6"/>
  <c r="AH166" i="6" s="1"/>
  <c r="AD166" i="6"/>
  <c r="AR166" i="6" s="1"/>
  <c r="AV151" i="6"/>
  <c r="AG151" i="6"/>
  <c r="AH151" i="6" s="1"/>
  <c r="AD151" i="6"/>
  <c r="AR151" i="6" s="1"/>
  <c r="AV120" i="6"/>
  <c r="AG120" i="6"/>
  <c r="AH120" i="6" s="1"/>
  <c r="AD120" i="6"/>
  <c r="AR120" i="6" s="1"/>
  <c r="AV66" i="6"/>
  <c r="AG66" i="6"/>
  <c r="AH66" i="6" s="1"/>
  <c r="AD66" i="6"/>
  <c r="AR66" i="6" s="1"/>
  <c r="AV39" i="6"/>
  <c r="AG39" i="6"/>
  <c r="AH39" i="6" s="1"/>
  <c r="AD39" i="6"/>
  <c r="AR39" i="6" s="1"/>
  <c r="AV10" i="6"/>
  <c r="AG10" i="6"/>
  <c r="AH10" i="6" s="1"/>
  <c r="AD10" i="6"/>
  <c r="AR10" i="6" s="1"/>
  <c r="AV146" i="6"/>
  <c r="AG146" i="6"/>
  <c r="AH146" i="6" s="1"/>
  <c r="AD146" i="6"/>
  <c r="AR146" i="6" s="1"/>
  <c r="AV95" i="6"/>
  <c r="AG95" i="6"/>
  <c r="AH95" i="6" s="1"/>
  <c r="AD95" i="6"/>
  <c r="AR95" i="6" s="1"/>
  <c r="AV88" i="6"/>
  <c r="AG88" i="6"/>
  <c r="AH88" i="6" s="1"/>
  <c r="AD88" i="6"/>
  <c r="AR88" i="6" s="1"/>
  <c r="AV84" i="6"/>
  <c r="AG84" i="6"/>
  <c r="AH84" i="6" s="1"/>
  <c r="AD84" i="6"/>
  <c r="AR84" i="6" s="1"/>
  <c r="AV63" i="6"/>
  <c r="AG63" i="6"/>
  <c r="AH63" i="6" s="1"/>
  <c r="AD63" i="6"/>
  <c r="AR63" i="6" s="1"/>
  <c r="AV56" i="6"/>
  <c r="AG56" i="6"/>
  <c r="AH56" i="6" s="1"/>
  <c r="AD56" i="6"/>
  <c r="AR56" i="6" s="1"/>
  <c r="AV54" i="6"/>
  <c r="AG54" i="6"/>
  <c r="AH54" i="6" s="1"/>
  <c r="AD54" i="6"/>
  <c r="AR54" i="6" s="1"/>
  <c r="AV9" i="6"/>
  <c r="AG9" i="6"/>
  <c r="AH9" i="6" s="1"/>
  <c r="AD9" i="6"/>
  <c r="AR9" i="6" s="1"/>
  <c r="AV6" i="6"/>
  <c r="AG6" i="6"/>
  <c r="AH6" i="6" s="1"/>
  <c r="AD6" i="6"/>
  <c r="AR6" i="6" s="1"/>
  <c r="AV229" i="6"/>
  <c r="AG229" i="6"/>
  <c r="AH229" i="6" s="1"/>
  <c r="AD229" i="6"/>
  <c r="AR229" i="6" s="1"/>
  <c r="AV188" i="6"/>
  <c r="AG188" i="6"/>
  <c r="AH188" i="6" s="1"/>
  <c r="AD188" i="6"/>
  <c r="AR188" i="6" s="1"/>
  <c r="AV182" i="6"/>
  <c r="AG182" i="6"/>
  <c r="AH182" i="6" s="1"/>
  <c r="AD182" i="6"/>
  <c r="AR182" i="6" s="1"/>
  <c r="AV158" i="6"/>
  <c r="AG158" i="6"/>
  <c r="AH158" i="6" s="1"/>
  <c r="AD158" i="6"/>
  <c r="AR158" i="6" s="1"/>
  <c r="AV118" i="6"/>
  <c r="AG118" i="6"/>
  <c r="AH118" i="6" s="1"/>
  <c r="AD118" i="6"/>
  <c r="AR118" i="6" s="1"/>
  <c r="AV110" i="6"/>
  <c r="AG110" i="6"/>
  <c r="AH110" i="6" s="1"/>
  <c r="AD110" i="6"/>
  <c r="AR110" i="6" s="1"/>
  <c r="AV80" i="6"/>
  <c r="AG80" i="6"/>
  <c r="AH80" i="6" s="1"/>
  <c r="AD80" i="6"/>
  <c r="AR80" i="6" s="1"/>
  <c r="AV74" i="6"/>
  <c r="AG74" i="6"/>
  <c r="AH74" i="6" s="1"/>
  <c r="AD74" i="6"/>
  <c r="AR74" i="6" s="1"/>
  <c r="AV55" i="6"/>
  <c r="AG55" i="6"/>
  <c r="AH55" i="6" s="1"/>
  <c r="AD55" i="6"/>
  <c r="AR55" i="6" s="1"/>
  <c r="AV48" i="6"/>
  <c r="AG48" i="6"/>
  <c r="AH48" i="6" s="1"/>
  <c r="AD48" i="6"/>
  <c r="AR48" i="6" s="1"/>
  <c r="AV47" i="6"/>
  <c r="AG47" i="6"/>
  <c r="AH47" i="6" s="1"/>
  <c r="AD47" i="6"/>
  <c r="AR47" i="6" s="1"/>
  <c r="AV28" i="6"/>
  <c r="AG28" i="6"/>
  <c r="AH28" i="6" s="1"/>
  <c r="AD28" i="6"/>
  <c r="AR28" i="6" s="1"/>
  <c r="AV23" i="6"/>
  <c r="AG23" i="6"/>
  <c r="AH23" i="6" s="1"/>
  <c r="AD23" i="6"/>
  <c r="AR23" i="6" s="1"/>
  <c r="AV16" i="6"/>
  <c r="AG16" i="6"/>
  <c r="AH16" i="6" s="1"/>
  <c r="AD16" i="6"/>
  <c r="AR16" i="6" s="1"/>
  <c r="AV4" i="6"/>
  <c r="AG4" i="6"/>
  <c r="AH4" i="6" s="1"/>
  <c r="AD4" i="6"/>
  <c r="BD1" i="6"/>
  <c r="BB1" i="6"/>
  <c r="AZ1" i="6"/>
  <c r="AY1" i="6"/>
  <c r="AU1" i="6"/>
  <c r="AT1" i="6"/>
  <c r="AS1" i="6"/>
  <c r="AP1" i="6"/>
  <c r="AO1" i="6"/>
  <c r="AM1" i="6"/>
  <c r="AK1" i="6"/>
  <c r="AC1" i="6"/>
  <c r="AB1" i="6"/>
  <c r="AA1" i="6"/>
  <c r="Z1" i="6"/>
  <c r="Y1" i="6"/>
  <c r="X1" i="6"/>
  <c r="W1" i="6"/>
  <c r="V1" i="6"/>
  <c r="U1" i="6"/>
  <c r="S1" i="6"/>
  <c r="P1" i="6"/>
  <c r="O1" i="6"/>
  <c r="N1" i="6"/>
  <c r="M1" i="6"/>
  <c r="K1" i="6"/>
  <c r="J1" i="6"/>
  <c r="BC1" i="6" l="1"/>
  <c r="BA1" i="6"/>
  <c r="AR204" i="6"/>
  <c r="AR131" i="6"/>
  <c r="AR139" i="6"/>
  <c r="AR127" i="6"/>
  <c r="AR227" i="6"/>
  <c r="AR187" i="6"/>
  <c r="AR165" i="6"/>
  <c r="AR137" i="6"/>
  <c r="AR129" i="6"/>
  <c r="AR125" i="6"/>
  <c r="AR93" i="6"/>
  <c r="AR33" i="6"/>
  <c r="AR13" i="6"/>
  <c r="AR173" i="6"/>
  <c r="AR97" i="6"/>
  <c r="AR185" i="6"/>
  <c r="AR90" i="6"/>
  <c r="AR65" i="6"/>
  <c r="AR71" i="6"/>
  <c r="AR200" i="6"/>
  <c r="AR157" i="6"/>
  <c r="AL1" i="6"/>
  <c r="AE107" i="6"/>
  <c r="AR107" i="6"/>
  <c r="AE135" i="6"/>
  <c r="AR135" i="6"/>
  <c r="AE167" i="6"/>
  <c r="AR167" i="6"/>
  <c r="AE208" i="6"/>
  <c r="AR208" i="6"/>
  <c r="AR228" i="6"/>
  <c r="AR212" i="6"/>
  <c r="AR201" i="6"/>
  <c r="AR183" i="6"/>
  <c r="AR179" i="6"/>
  <c r="AR170" i="6"/>
  <c r="AR159" i="6"/>
  <c r="AR138" i="6"/>
  <c r="AR130" i="6"/>
  <c r="AR128" i="6"/>
  <c r="AR126" i="6"/>
  <c r="AR99" i="6"/>
  <c r="AR58" i="6"/>
  <c r="AR15" i="6"/>
  <c r="AR191" i="6"/>
  <c r="AR108" i="6"/>
  <c r="AR220" i="6"/>
  <c r="AR91" i="6"/>
  <c r="AR68" i="6"/>
  <c r="AR17" i="6"/>
  <c r="AR86" i="6"/>
  <c r="AR155" i="6"/>
  <c r="AR85" i="6"/>
  <c r="AR69" i="6"/>
  <c r="AR14" i="6"/>
  <c r="AR202" i="6"/>
  <c r="AR45" i="6"/>
  <c r="AR32" i="6"/>
  <c r="AR172" i="6"/>
  <c r="AR169" i="6"/>
  <c r="AR53" i="6"/>
  <c r="AR40" i="6"/>
  <c r="AR224" i="6"/>
  <c r="AR223" i="6"/>
  <c r="AR219" i="6"/>
  <c r="AR218" i="6"/>
  <c r="AR160" i="6"/>
  <c r="AR153" i="6"/>
  <c r="AR122" i="6"/>
  <c r="AR115" i="6"/>
  <c r="AR103" i="6"/>
  <c r="AR102" i="6"/>
  <c r="AR87" i="6"/>
  <c r="AR83" i="6"/>
  <c r="AR5" i="6"/>
  <c r="AR230" i="6"/>
  <c r="AR192" i="6"/>
  <c r="AR145" i="6"/>
  <c r="AR100" i="6"/>
  <c r="AR57" i="6"/>
  <c r="AR21" i="6"/>
  <c r="AR226" i="6"/>
  <c r="AR156" i="6"/>
  <c r="AR136" i="6"/>
  <c r="AR189" i="6"/>
  <c r="AR168" i="6"/>
  <c r="AR75" i="6"/>
  <c r="AR72" i="6"/>
  <c r="AQ1" i="6"/>
  <c r="AE4" i="6"/>
  <c r="AR4" i="6"/>
  <c r="AN1" i="6"/>
  <c r="AI23" i="6"/>
  <c r="AJ23" i="6" s="1"/>
  <c r="AI47" i="6"/>
  <c r="AJ47" i="6" s="1"/>
  <c r="AI55" i="6"/>
  <c r="AJ55" i="6" s="1"/>
  <c r="AI118" i="6"/>
  <c r="AJ118" i="6" s="1"/>
  <c r="AI182" i="6"/>
  <c r="AJ182" i="6" s="1"/>
  <c r="AI229" i="6"/>
  <c r="AJ229" i="6" s="1"/>
  <c r="AI9" i="6"/>
  <c r="AJ9" i="6" s="1"/>
  <c r="AI56" i="6"/>
  <c r="AJ56" i="6" s="1"/>
  <c r="AI84" i="6"/>
  <c r="AJ84" i="6" s="1"/>
  <c r="AI95" i="6"/>
  <c r="AJ95" i="6" s="1"/>
  <c r="AI10" i="6"/>
  <c r="AJ10" i="6" s="1"/>
  <c r="AI66" i="6"/>
  <c r="AJ66" i="6" s="1"/>
  <c r="AI151" i="6"/>
  <c r="AJ151" i="6" s="1"/>
  <c r="AI184" i="6"/>
  <c r="AJ184" i="6" s="1"/>
  <c r="AI194" i="6"/>
  <c r="AJ194" i="6" s="1"/>
  <c r="AI196" i="6"/>
  <c r="AJ196" i="6" s="1"/>
  <c r="AI217" i="6"/>
  <c r="AJ217" i="6" s="1"/>
  <c r="AI25" i="6"/>
  <c r="AJ25" i="6" s="1"/>
  <c r="AI27" i="6"/>
  <c r="AJ27" i="6" s="1"/>
  <c r="AI79" i="6"/>
  <c r="AJ79" i="6" s="1"/>
  <c r="AI150" i="6"/>
  <c r="AJ150" i="6" s="1"/>
  <c r="AI154" i="6"/>
  <c r="AJ154" i="6" s="1"/>
  <c r="AI171" i="6"/>
  <c r="AJ171" i="6" s="1"/>
  <c r="AI193" i="6"/>
  <c r="AJ193" i="6" s="1"/>
  <c r="AI7" i="6"/>
  <c r="AJ7" i="6" s="1"/>
  <c r="AI43" i="6"/>
  <c r="AJ43" i="6" s="1"/>
  <c r="AI52" i="6"/>
  <c r="AJ52" i="6" s="1"/>
  <c r="AI147" i="6"/>
  <c r="AJ147" i="6" s="1"/>
  <c r="AI22" i="6"/>
  <c r="AJ22" i="6" s="1"/>
  <c r="AI41" i="6"/>
  <c r="AJ41" i="6" s="1"/>
  <c r="AI49" i="6"/>
  <c r="AJ49" i="6" s="1"/>
  <c r="AI60" i="6"/>
  <c r="AJ60" i="6" s="1"/>
  <c r="AI67" i="6"/>
  <c r="AJ67" i="6" s="1"/>
  <c r="AI106" i="6"/>
  <c r="AJ106" i="6" s="1"/>
  <c r="AI112" i="6"/>
  <c r="AJ112" i="6" s="1"/>
  <c r="AI121" i="6"/>
  <c r="AJ121" i="6" s="1"/>
  <c r="AI144" i="6"/>
  <c r="AJ144" i="6" s="1"/>
  <c r="AI163" i="6"/>
  <c r="AJ163" i="6" s="1"/>
  <c r="AI186" i="6"/>
  <c r="AJ186" i="6" s="1"/>
  <c r="AI207" i="6"/>
  <c r="AJ207" i="6" s="1"/>
  <c r="AI209" i="6"/>
  <c r="AJ209" i="6" s="1"/>
  <c r="AF46" i="6"/>
  <c r="AI46" i="6"/>
  <c r="AJ46" i="6" s="1"/>
  <c r="AF149" i="6"/>
  <c r="AI149" i="6"/>
  <c r="AJ149" i="6" s="1"/>
  <c r="AF73" i="6"/>
  <c r="AI73" i="6"/>
  <c r="AJ73" i="6" s="1"/>
  <c r="AF215" i="6"/>
  <c r="AI215" i="6"/>
  <c r="AJ215" i="6" s="1"/>
  <c r="AF50" i="6"/>
  <c r="AI50" i="6"/>
  <c r="AJ50" i="6" s="1"/>
  <c r="AF134" i="6"/>
  <c r="AI134" i="6"/>
  <c r="AJ134" i="6" s="1"/>
  <c r="AF216" i="6"/>
  <c r="AI216" i="6"/>
  <c r="AJ216" i="6" s="1"/>
  <c r="AF61" i="6"/>
  <c r="AF101" i="6"/>
  <c r="AF105" i="6"/>
  <c r="AF142" i="6"/>
  <c r="AF214" i="6"/>
  <c r="AF222" i="6"/>
  <c r="AF35" i="6"/>
  <c r="AI35" i="6"/>
  <c r="AJ35" i="6" s="1"/>
  <c r="AF148" i="6"/>
  <c r="AI148" i="6"/>
  <c r="AJ148" i="6" s="1"/>
  <c r="AF206" i="6"/>
  <c r="AI206" i="6"/>
  <c r="AJ206" i="6" s="1"/>
  <c r="AF199" i="6"/>
  <c r="AI199" i="6"/>
  <c r="AJ199" i="6" s="1"/>
  <c r="AF31" i="6"/>
  <c r="AI31" i="6"/>
  <c r="AJ31" i="6" s="1"/>
  <c r="AF111" i="6"/>
  <c r="AI111" i="6"/>
  <c r="AJ111" i="6" s="1"/>
  <c r="AF205" i="6"/>
  <c r="AI205" i="6"/>
  <c r="AJ205" i="6" s="1"/>
  <c r="AF12" i="6"/>
  <c r="AI12" i="6"/>
  <c r="AJ12" i="6" s="1"/>
  <c r="AI37" i="6"/>
  <c r="AJ37" i="6" s="1"/>
  <c r="AF81" i="6"/>
  <c r="AI81" i="6"/>
  <c r="AJ81" i="6" s="1"/>
  <c r="AF92" i="6"/>
  <c r="AI92" i="6"/>
  <c r="AJ92" i="6" s="1"/>
  <c r="AF30" i="6"/>
  <c r="AI30" i="6"/>
  <c r="AJ30" i="6" s="1"/>
  <c r="AF109" i="6"/>
  <c r="AI109" i="6"/>
  <c r="AJ109" i="6" s="1"/>
  <c r="AF213" i="6"/>
  <c r="AI213" i="6"/>
  <c r="AJ213" i="6" s="1"/>
  <c r="AF18" i="6"/>
  <c r="AI18" i="6"/>
  <c r="AJ18" i="6" s="1"/>
  <c r="AF70" i="6"/>
  <c r="AI70" i="6"/>
  <c r="AJ70" i="6" s="1"/>
  <c r="AF114" i="6"/>
  <c r="AI114" i="6"/>
  <c r="AJ114" i="6" s="1"/>
  <c r="AI228" i="6"/>
  <c r="AJ228" i="6" s="1"/>
  <c r="AI227" i="6"/>
  <c r="AJ227" i="6" s="1"/>
  <c r="AI201" i="6"/>
  <c r="AJ201" i="6" s="1"/>
  <c r="AI187" i="6"/>
  <c r="AJ187" i="6" s="1"/>
  <c r="AI179" i="6"/>
  <c r="AJ179" i="6" s="1"/>
  <c r="AI170" i="6"/>
  <c r="AJ170" i="6" s="1"/>
  <c r="AI165" i="6"/>
  <c r="AJ165" i="6" s="1"/>
  <c r="AI138" i="6"/>
  <c r="AJ138" i="6" s="1"/>
  <c r="AI137" i="6"/>
  <c r="AJ137" i="6" s="1"/>
  <c r="AI130" i="6"/>
  <c r="AJ130" i="6" s="1"/>
  <c r="AI129" i="6"/>
  <c r="AJ129" i="6" s="1"/>
  <c r="AI126" i="6"/>
  <c r="AJ126" i="6" s="1"/>
  <c r="AI125" i="6"/>
  <c r="AJ125" i="6" s="1"/>
  <c r="AI93" i="6"/>
  <c r="AJ93" i="6" s="1"/>
  <c r="AI58" i="6"/>
  <c r="AJ58" i="6" s="1"/>
  <c r="AI13" i="6"/>
  <c r="AJ13" i="6" s="1"/>
  <c r="AI191" i="6"/>
  <c r="AJ191" i="6" s="1"/>
  <c r="AI97" i="6"/>
  <c r="AJ97" i="6" s="1"/>
  <c r="AI220" i="6"/>
  <c r="AJ220" i="6" s="1"/>
  <c r="AI90" i="6"/>
  <c r="AJ90" i="6" s="1"/>
  <c r="AI68" i="6"/>
  <c r="AJ68" i="6" s="1"/>
  <c r="AI71" i="6"/>
  <c r="AJ71" i="6" s="1"/>
  <c r="AI86" i="6"/>
  <c r="AJ86" i="6" s="1"/>
  <c r="AI157" i="6"/>
  <c r="AJ157" i="6" s="1"/>
  <c r="AI69" i="6"/>
  <c r="AJ69" i="6" s="1"/>
  <c r="AI14" i="6"/>
  <c r="AJ14" i="6" s="1"/>
  <c r="AI32" i="6"/>
  <c r="AJ32" i="6" s="1"/>
  <c r="AI172" i="6"/>
  <c r="AJ172" i="6" s="1"/>
  <c r="AI40" i="6"/>
  <c r="AJ40" i="6" s="1"/>
  <c r="AI145" i="6"/>
  <c r="AJ145" i="6" s="1"/>
  <c r="AI100" i="6"/>
  <c r="AJ100" i="6" s="1"/>
  <c r="AI226" i="6"/>
  <c r="AJ226" i="6" s="1"/>
  <c r="AI156" i="6"/>
  <c r="AJ156" i="6" s="1"/>
  <c r="AI168" i="6"/>
  <c r="AJ168" i="6" s="1"/>
  <c r="AI75" i="6"/>
  <c r="AJ75" i="6" s="1"/>
  <c r="AI208" i="6"/>
  <c r="AJ208" i="6" s="1"/>
  <c r="AI135" i="6"/>
  <c r="AJ135" i="6" s="1"/>
  <c r="AI16" i="6"/>
  <c r="AJ16" i="6" s="1"/>
  <c r="AE28" i="6"/>
  <c r="AI28" i="6"/>
  <c r="AJ28" i="6" s="1"/>
  <c r="AE48" i="6"/>
  <c r="AI48" i="6"/>
  <c r="AJ48" i="6" s="1"/>
  <c r="AE74" i="6"/>
  <c r="AI74" i="6"/>
  <c r="AJ74" i="6" s="1"/>
  <c r="AE110" i="6"/>
  <c r="AI110" i="6"/>
  <c r="AJ110" i="6" s="1"/>
  <c r="AE158" i="6"/>
  <c r="AE188" i="6"/>
  <c r="AI188" i="6"/>
  <c r="AJ188" i="6" s="1"/>
  <c r="AE6" i="6"/>
  <c r="AI6" i="6"/>
  <c r="AJ6" i="6" s="1"/>
  <c r="AE54" i="6"/>
  <c r="AI54" i="6"/>
  <c r="AJ54" i="6" s="1"/>
  <c r="AE63" i="6"/>
  <c r="AI63" i="6"/>
  <c r="AJ63" i="6" s="1"/>
  <c r="AE88" i="6"/>
  <c r="AI88" i="6"/>
  <c r="AJ88" i="6" s="1"/>
  <c r="AE146" i="6"/>
  <c r="AI146" i="6"/>
  <c r="AJ146" i="6" s="1"/>
  <c r="AE39" i="6"/>
  <c r="AI39" i="6"/>
  <c r="AJ39" i="6" s="1"/>
  <c r="AE120" i="6"/>
  <c r="AI120" i="6"/>
  <c r="AJ120" i="6" s="1"/>
  <c r="AE166" i="6"/>
  <c r="AI166" i="6"/>
  <c r="AJ166" i="6" s="1"/>
  <c r="AE190" i="6"/>
  <c r="AI190" i="6"/>
  <c r="AJ190" i="6" s="1"/>
  <c r="AI195" i="6"/>
  <c r="AJ195" i="6" s="1"/>
  <c r="AE197" i="6"/>
  <c r="AI197" i="6"/>
  <c r="AJ197" i="6" s="1"/>
  <c r="AE24" i="6"/>
  <c r="AI24" i="6"/>
  <c r="AJ24" i="6" s="1"/>
  <c r="AI26" i="6"/>
  <c r="AJ26" i="6" s="1"/>
  <c r="AE64" i="6"/>
  <c r="AI64" i="6"/>
  <c r="AJ64" i="6" s="1"/>
  <c r="AE98" i="6"/>
  <c r="AI98" i="6"/>
  <c r="AJ98" i="6" s="1"/>
  <c r="AE152" i="6"/>
  <c r="AI152" i="6"/>
  <c r="AJ152" i="6" s="1"/>
  <c r="AE161" i="6"/>
  <c r="AI161" i="6"/>
  <c r="AJ161" i="6" s="1"/>
  <c r="AE181" i="6"/>
  <c r="AI181" i="6"/>
  <c r="AJ181" i="6" s="1"/>
  <c r="AE232" i="6"/>
  <c r="AI232" i="6"/>
  <c r="AJ232" i="6" s="1"/>
  <c r="AE29" i="6"/>
  <c r="AE113" i="6"/>
  <c r="AI113" i="6"/>
  <c r="AJ113" i="6" s="1"/>
  <c r="AE198" i="6"/>
  <c r="AI198" i="6"/>
  <c r="AJ198" i="6" s="1"/>
  <c r="AE36" i="6"/>
  <c r="AI36" i="6"/>
  <c r="AJ36" i="6" s="1"/>
  <c r="AE44" i="6"/>
  <c r="AI44" i="6"/>
  <c r="AJ44" i="6" s="1"/>
  <c r="AE59" i="6"/>
  <c r="AI59" i="6"/>
  <c r="AJ59" i="6" s="1"/>
  <c r="AE62" i="6"/>
  <c r="AI62" i="6"/>
  <c r="AJ62" i="6" s="1"/>
  <c r="AE77" i="6"/>
  <c r="AI77" i="6"/>
  <c r="AJ77" i="6" s="1"/>
  <c r="AE117" i="6"/>
  <c r="AI117" i="6"/>
  <c r="AJ117" i="6" s="1"/>
  <c r="AE162" i="6"/>
  <c r="AI162" i="6"/>
  <c r="AJ162" i="6" s="1"/>
  <c r="AE203" i="6"/>
  <c r="AI203" i="6"/>
  <c r="AJ203" i="6" s="1"/>
  <c r="AF231" i="6"/>
  <c r="AI231" i="6"/>
  <c r="AJ231" i="6" s="1"/>
  <c r="AF119" i="6"/>
  <c r="AI119" i="6"/>
  <c r="AJ119" i="6" s="1"/>
  <c r="AF3" i="6"/>
  <c r="AI3" i="6"/>
  <c r="AJ3" i="6" s="1"/>
  <c r="AF164" i="6"/>
  <c r="AI164" i="6"/>
  <c r="AJ164" i="6" s="1"/>
  <c r="AF42" i="6"/>
  <c r="AI42" i="6"/>
  <c r="AJ42" i="6" s="1"/>
  <c r="AF133" i="6"/>
  <c r="AI133" i="6"/>
  <c r="AJ133" i="6" s="1"/>
  <c r="AF210" i="6"/>
  <c r="AI210" i="6"/>
  <c r="AJ210" i="6" s="1"/>
  <c r="AF34" i="6"/>
  <c r="AF94" i="6"/>
  <c r="AF104" i="6"/>
  <c r="AF140" i="6"/>
  <c r="AF211" i="6"/>
  <c r="AF221" i="6"/>
  <c r="AF225" i="6"/>
  <c r="AF116" i="6"/>
  <c r="AI116" i="6"/>
  <c r="AJ116" i="6" s="1"/>
  <c r="AF175" i="6"/>
  <c r="AI175" i="6"/>
  <c r="AJ175" i="6" s="1"/>
  <c r="AF141" i="6"/>
  <c r="AI141" i="6"/>
  <c r="AJ141" i="6" s="1"/>
  <c r="AF19" i="6"/>
  <c r="AI19" i="6"/>
  <c r="AJ19" i="6" s="1"/>
  <c r="AF96" i="6"/>
  <c r="AI96" i="6"/>
  <c r="AJ96" i="6" s="1"/>
  <c r="AF174" i="6"/>
  <c r="AI174" i="6"/>
  <c r="AJ174" i="6" s="1"/>
  <c r="AF11" i="6"/>
  <c r="AI11" i="6"/>
  <c r="AJ11" i="6" s="1"/>
  <c r="AF89" i="6"/>
  <c r="AI89" i="6"/>
  <c r="AJ89" i="6" s="1"/>
  <c r="AF38" i="6"/>
  <c r="AI38" i="6"/>
  <c r="AJ38" i="6" s="1"/>
  <c r="AF82" i="6"/>
  <c r="AI82" i="6"/>
  <c r="AJ82" i="6" s="1"/>
  <c r="AF123" i="6"/>
  <c r="AI123" i="6"/>
  <c r="AJ123" i="6" s="1"/>
  <c r="AF76" i="6"/>
  <c r="AI76" i="6"/>
  <c r="AJ76" i="6" s="1"/>
  <c r="AF143" i="6"/>
  <c r="AI143" i="6"/>
  <c r="AJ143" i="6" s="1"/>
  <c r="AF8" i="6"/>
  <c r="AI8" i="6"/>
  <c r="AJ8" i="6" s="1"/>
  <c r="AF20" i="6"/>
  <c r="AI20" i="6"/>
  <c r="AJ20" i="6" s="1"/>
  <c r="AF78" i="6"/>
  <c r="AI78" i="6"/>
  <c r="AJ78" i="6" s="1"/>
  <c r="AF124" i="6"/>
  <c r="AI124" i="6"/>
  <c r="AJ124" i="6" s="1"/>
  <c r="AI4" i="6"/>
  <c r="AJ4" i="6" s="1"/>
  <c r="AI212" i="6"/>
  <c r="AJ212" i="6" s="1"/>
  <c r="AI204" i="6"/>
  <c r="AJ204" i="6" s="1"/>
  <c r="AI183" i="6"/>
  <c r="AJ183" i="6" s="1"/>
  <c r="AI159" i="6"/>
  <c r="AJ159" i="6" s="1"/>
  <c r="AI139" i="6"/>
  <c r="AJ139" i="6" s="1"/>
  <c r="AI131" i="6"/>
  <c r="AJ131" i="6" s="1"/>
  <c r="AI128" i="6"/>
  <c r="AJ128" i="6" s="1"/>
  <c r="AI127" i="6"/>
  <c r="AJ127" i="6" s="1"/>
  <c r="AI99" i="6"/>
  <c r="AJ99" i="6" s="1"/>
  <c r="AI33" i="6"/>
  <c r="AJ33" i="6" s="1"/>
  <c r="AI15" i="6"/>
  <c r="AJ15" i="6" s="1"/>
  <c r="AI173" i="6"/>
  <c r="AJ173" i="6" s="1"/>
  <c r="AI108" i="6"/>
  <c r="AJ108" i="6" s="1"/>
  <c r="AI185" i="6"/>
  <c r="AJ185" i="6" s="1"/>
  <c r="AI91" i="6"/>
  <c r="AJ91" i="6" s="1"/>
  <c r="AI65" i="6"/>
  <c r="AJ65" i="6" s="1"/>
  <c r="AI17" i="6"/>
  <c r="AJ17" i="6" s="1"/>
  <c r="AI200" i="6"/>
  <c r="AJ200" i="6" s="1"/>
  <c r="AI155" i="6"/>
  <c r="AJ155" i="6" s="1"/>
  <c r="AI85" i="6"/>
  <c r="AJ85" i="6" s="1"/>
  <c r="AI202" i="6"/>
  <c r="AJ202" i="6" s="1"/>
  <c r="AI45" i="6"/>
  <c r="AJ45" i="6" s="1"/>
  <c r="AI169" i="6"/>
  <c r="AJ169" i="6" s="1"/>
  <c r="AI53" i="6"/>
  <c r="AJ53" i="6" s="1"/>
  <c r="AI230" i="6"/>
  <c r="AJ230" i="6" s="1"/>
  <c r="AI192" i="6"/>
  <c r="AJ192" i="6" s="1"/>
  <c r="AI57" i="6"/>
  <c r="AJ57" i="6" s="1"/>
  <c r="AI21" i="6"/>
  <c r="AJ21" i="6" s="1"/>
  <c r="AI136" i="6"/>
  <c r="AJ136" i="6" s="1"/>
  <c r="AI189" i="6"/>
  <c r="AJ189" i="6" s="1"/>
  <c r="AI72" i="6"/>
  <c r="AJ72" i="6" s="1"/>
  <c r="AI167" i="6"/>
  <c r="AJ167" i="6" s="1"/>
  <c r="AI107" i="6"/>
  <c r="AJ107" i="6" s="1"/>
  <c r="AE187" i="6"/>
  <c r="AE165" i="6"/>
  <c r="AE93" i="6"/>
  <c r="AE33" i="6"/>
  <c r="AE13" i="6"/>
  <c r="AE173" i="6"/>
  <c r="AE97" i="6"/>
  <c r="AE185" i="6"/>
  <c r="AE90" i="6"/>
  <c r="AE65" i="6"/>
  <c r="AE71" i="6"/>
  <c r="AE200" i="6"/>
  <c r="AE157" i="6"/>
  <c r="AE85" i="6"/>
  <c r="AE14" i="6"/>
  <c r="AE45" i="6"/>
  <c r="AE172" i="6"/>
  <c r="AE53" i="6"/>
  <c r="AE224" i="6"/>
  <c r="AE219" i="6"/>
  <c r="AE160" i="6"/>
  <c r="AE122" i="6"/>
  <c r="AE103" i="6"/>
  <c r="AE87" i="6"/>
  <c r="AE5" i="6"/>
  <c r="AE192" i="6"/>
  <c r="AE100" i="6"/>
  <c r="AE21" i="6"/>
  <c r="AE156" i="6"/>
  <c r="AE189" i="6"/>
  <c r="AE75" i="6"/>
  <c r="AF4" i="6"/>
  <c r="AE204" i="6"/>
  <c r="AE114" i="6"/>
  <c r="AE70" i="6"/>
  <c r="AE18" i="6"/>
  <c r="AE213" i="6"/>
  <c r="AE109" i="6"/>
  <c r="AE30" i="6"/>
  <c r="AE92" i="6"/>
  <c r="AE81" i="6"/>
  <c r="AE37" i="6"/>
  <c r="AE12" i="6"/>
  <c r="AE205" i="6"/>
  <c r="AE111" i="6"/>
  <c r="AE31" i="6"/>
  <c r="AE199" i="6"/>
  <c r="AE206" i="6"/>
  <c r="AE148" i="6"/>
  <c r="AE35" i="6"/>
  <c r="AE222" i="6"/>
  <c r="AE214" i="6"/>
  <c r="AE142" i="6"/>
  <c r="AE105" i="6"/>
  <c r="AE101" i="6"/>
  <c r="AE61" i="6"/>
  <c r="AE216" i="6"/>
  <c r="AE134" i="6"/>
  <c r="AE50" i="6"/>
  <c r="AE215" i="6"/>
  <c r="AE73" i="6"/>
  <c r="AE149" i="6"/>
  <c r="AE46" i="6"/>
  <c r="AF28" i="6"/>
  <c r="AD1" i="6"/>
  <c r="AR1" i="6" s="1"/>
  <c r="AE16" i="6"/>
  <c r="AE228" i="6"/>
  <c r="AE212" i="6"/>
  <c r="AE201" i="6"/>
  <c r="AE183" i="6"/>
  <c r="AE179" i="6"/>
  <c r="AE170" i="6"/>
  <c r="AE159" i="6"/>
  <c r="AE138" i="6"/>
  <c r="AF208" i="6"/>
  <c r="AF167" i="6"/>
  <c r="AF135" i="6"/>
  <c r="AF107" i="6"/>
  <c r="AF62" i="6"/>
  <c r="AF44" i="6"/>
  <c r="AF198" i="6"/>
  <c r="AF51" i="6"/>
  <c r="AF232" i="6"/>
  <c r="AF161" i="6"/>
  <c r="AF98" i="6"/>
  <c r="AF26" i="6"/>
  <c r="AF197" i="6"/>
  <c r="AF190" i="6"/>
  <c r="AF120" i="6"/>
  <c r="AF146" i="6"/>
  <c r="AF63" i="6"/>
  <c r="AF6" i="6"/>
  <c r="AF158" i="6"/>
  <c r="AF74" i="6"/>
  <c r="AE23" i="6"/>
  <c r="AF23" i="6"/>
  <c r="AE47" i="6"/>
  <c r="AF47" i="6"/>
  <c r="AE55" i="6"/>
  <c r="AF55" i="6"/>
  <c r="AE80" i="6"/>
  <c r="AE118" i="6"/>
  <c r="AF118" i="6"/>
  <c r="AE182" i="6"/>
  <c r="AF182" i="6"/>
  <c r="AE229" i="6"/>
  <c r="AF229" i="6"/>
  <c r="AE9" i="6"/>
  <c r="AF9" i="6"/>
  <c r="AE56" i="6"/>
  <c r="AF56" i="6"/>
  <c r="AE84" i="6"/>
  <c r="AF84" i="6"/>
  <c r="AE95" i="6"/>
  <c r="AF95" i="6"/>
  <c r="AE10" i="6"/>
  <c r="AF10" i="6"/>
  <c r="AE66" i="6"/>
  <c r="AF66" i="6"/>
  <c r="AE151" i="6"/>
  <c r="AF151" i="6"/>
  <c r="AE184" i="6"/>
  <c r="AF184" i="6"/>
  <c r="AF194" i="6"/>
  <c r="AF196" i="6"/>
  <c r="AE217" i="6"/>
  <c r="AF217" i="6"/>
  <c r="AE25" i="6"/>
  <c r="AF25" i="6"/>
  <c r="AE27" i="6"/>
  <c r="AF27" i="6"/>
  <c r="AE79" i="6"/>
  <c r="AF79" i="6"/>
  <c r="AE150" i="6"/>
  <c r="AF150" i="6"/>
  <c r="AE154" i="6"/>
  <c r="AF154" i="6"/>
  <c r="AE171" i="6"/>
  <c r="AF171" i="6"/>
  <c r="AE193" i="6"/>
  <c r="AF193" i="6"/>
  <c r="AE7" i="6"/>
  <c r="AF7" i="6"/>
  <c r="AE43" i="6"/>
  <c r="AF43" i="6"/>
  <c r="AE52" i="6"/>
  <c r="AF52" i="6"/>
  <c r="AE147" i="6"/>
  <c r="AF147" i="6"/>
  <c r="AE22" i="6"/>
  <c r="AF22" i="6"/>
  <c r="AE41" i="6"/>
  <c r="AF41" i="6"/>
  <c r="AE49" i="6"/>
  <c r="AF49" i="6"/>
  <c r="AE60" i="6"/>
  <c r="AF60" i="6"/>
  <c r="AE67" i="6"/>
  <c r="AF67" i="6"/>
  <c r="AE106" i="6"/>
  <c r="AF106" i="6"/>
  <c r="AE112" i="6"/>
  <c r="AF112" i="6"/>
  <c r="AE121" i="6"/>
  <c r="AF121" i="6"/>
  <c r="AE144" i="6"/>
  <c r="AF144" i="6"/>
  <c r="AE163" i="6"/>
  <c r="AF163" i="6"/>
  <c r="AE186" i="6"/>
  <c r="AF186" i="6"/>
  <c r="AE207" i="6"/>
  <c r="AF207" i="6"/>
  <c r="AE209" i="6"/>
  <c r="AF209" i="6"/>
  <c r="AE128" i="6"/>
  <c r="AE99" i="6"/>
  <c r="AE78" i="6"/>
  <c r="AE58" i="6"/>
  <c r="AE20" i="6"/>
  <c r="AE15" i="6"/>
  <c r="AE8" i="6"/>
  <c r="AE191" i="6"/>
  <c r="AE143" i="6"/>
  <c r="AE108" i="6"/>
  <c r="AE76" i="6"/>
  <c r="AE220" i="6"/>
  <c r="AE123" i="6"/>
  <c r="AE91" i="6"/>
  <c r="AE82" i="6"/>
  <c r="AE68" i="6"/>
  <c r="AE38" i="6"/>
  <c r="AE89" i="6"/>
  <c r="AE17" i="6"/>
  <c r="AE11" i="6"/>
  <c r="AE86" i="6"/>
  <c r="AE174" i="6"/>
  <c r="AE155" i="6"/>
  <c r="AE96" i="6"/>
  <c r="AE69" i="6"/>
  <c r="AE19" i="6"/>
  <c r="AE202" i="6"/>
  <c r="AE141" i="6"/>
  <c r="AE32" i="6"/>
  <c r="AE175" i="6"/>
  <c r="AE169" i="6"/>
  <c r="AE116" i="6"/>
  <c r="AE40" i="6"/>
  <c r="AE225" i="6"/>
  <c r="AE223" i="6"/>
  <c r="AE221" i="6"/>
  <c r="AE218" i="6"/>
  <c r="AE211" i="6"/>
  <c r="AE153" i="6"/>
  <c r="AE140" i="6"/>
  <c r="AE115" i="6"/>
  <c r="AE104" i="6"/>
  <c r="AE102" i="6"/>
  <c r="AE94" i="6"/>
  <c r="AE83" i="6"/>
  <c r="AE34" i="6"/>
  <c r="AE230" i="6"/>
  <c r="AE210" i="6"/>
  <c r="AE145" i="6"/>
  <c r="AE133" i="6"/>
  <c r="AE57" i="6"/>
  <c r="AE42" i="6"/>
  <c r="AE226" i="6"/>
  <c r="AE164" i="6"/>
  <c r="AE136" i="6"/>
  <c r="AE3" i="6"/>
  <c r="AE168" i="6"/>
  <c r="AE119" i="6"/>
  <c r="AE72" i="6"/>
  <c r="AE231" i="6"/>
  <c r="AF203" i="6"/>
  <c r="AF162" i="6"/>
  <c r="AF117" i="6"/>
  <c r="AF77" i="6"/>
  <c r="AF59" i="6"/>
  <c r="AF36" i="6"/>
  <c r="AF113" i="6"/>
  <c r="AF29" i="6"/>
  <c r="AF181" i="6"/>
  <c r="AF152" i="6"/>
  <c r="AF64" i="6"/>
  <c r="AF24" i="6"/>
  <c r="AF195" i="6"/>
  <c r="AF166" i="6"/>
  <c r="AF39" i="6"/>
  <c r="AF88" i="6"/>
  <c r="AF54" i="6"/>
  <c r="AF188" i="6"/>
  <c r="AF110" i="6"/>
  <c r="AF48" i="6"/>
  <c r="AF16" i="6"/>
  <c r="T1" i="6"/>
  <c r="AV1" i="6"/>
  <c r="AG1" i="6"/>
  <c r="AH1" i="6" s="1"/>
  <c r="AI1" i="6" l="1"/>
  <c r="AJ1" i="6" s="1"/>
  <c r="AF1" i="6"/>
  <c r="AE1" i="6"/>
</calcChain>
</file>

<file path=xl/sharedStrings.xml><?xml version="1.0" encoding="utf-8"?>
<sst xmlns="http://schemas.openxmlformats.org/spreadsheetml/2006/main" count="2434" uniqueCount="908">
  <si>
    <t>Code</t>
  </si>
  <si>
    <t>Nom de l'établissement</t>
  </si>
  <si>
    <t>Code postal</t>
  </si>
  <si>
    <t>Ville</t>
  </si>
  <si>
    <t>Site internet</t>
  </si>
  <si>
    <t>Prêts – Livres –Total – Dont prêt sur documents de la BDP</t>
  </si>
  <si>
    <t>Prêts – Documents sonores –Total – Dont prêt sur documents de la BDP</t>
  </si>
  <si>
    <t>Prêts – Documents vidéo –Total – Dont prêt sur documents de la BDP</t>
  </si>
  <si>
    <t>Code insee de la commune</t>
  </si>
  <si>
    <t>Ancenis</t>
  </si>
  <si>
    <t>LI1844</t>
  </si>
  <si>
    <t>Médiathèque La Pléiade</t>
  </si>
  <si>
    <t>https://bibliofil.pays-ancenis.com/</t>
  </si>
  <si>
    <t>Oui</t>
  </si>
  <si>
    <t>Non</t>
  </si>
  <si>
    <t>CC du Pays d'Ancenis</t>
  </si>
  <si>
    <t>La Montagne</t>
  </si>
  <si>
    <t>LI1875</t>
  </si>
  <si>
    <t>Médiathèque Municipale</t>
  </si>
  <si>
    <t>https://mediatheque-lamontagne.org/</t>
  </si>
  <si>
    <t>AFI Nanook</t>
  </si>
  <si>
    <t>Rezé</t>
  </si>
  <si>
    <t>Nantes</t>
  </si>
  <si>
    <t>Indre</t>
  </si>
  <si>
    <t>Nantes Métropole</t>
  </si>
  <si>
    <t>Brains</t>
  </si>
  <si>
    <t>LI14052</t>
  </si>
  <si>
    <t>Bibliothèque Mots passants</t>
  </si>
  <si>
    <t>https://bibliotheque.mairie-brains.fr/</t>
  </si>
  <si>
    <t>Decalog SIGB</t>
  </si>
  <si>
    <t>Chaumes-en-Retz</t>
  </si>
  <si>
    <t>LI14128</t>
  </si>
  <si>
    <t>Bibliothèque de Chéméré</t>
  </si>
  <si>
    <t>https://bibliotheques.chaumesenretz.fr/</t>
  </si>
  <si>
    <t>CA Pornic Agglo Pays de Retz</t>
  </si>
  <si>
    <t>Sainte-Pazanne</t>
  </si>
  <si>
    <t>LI13886</t>
  </si>
  <si>
    <t>Bibliothèque municipale</t>
  </si>
  <si>
    <t>https://www.bibliotheque-sainte-pazanne.net/</t>
  </si>
  <si>
    <t>/ Facebook / Instagram /</t>
  </si>
  <si>
    <t>Chauvé</t>
  </si>
  <si>
    <t>LI1858</t>
  </si>
  <si>
    <t>Orphée Premier NX</t>
  </si>
  <si>
    <t>/ Facebook /</t>
  </si>
  <si>
    <t>Pornic</t>
  </si>
  <si>
    <t>Crossac</t>
  </si>
  <si>
    <t>LI4727</t>
  </si>
  <si>
    <t>Bibliothèque Intercommunale De Crossac</t>
  </si>
  <si>
    <t>https://reseaubiblio.cc-paysdepontchateau.fr/</t>
  </si>
  <si>
    <t>CC du Pays de Pontchâteau Saint-Gildas-des-Bois</t>
  </si>
  <si>
    <t>LI13974</t>
  </si>
  <si>
    <t>Bibliothèque de La Sicaudais</t>
  </si>
  <si>
    <t>LI13972</t>
  </si>
  <si>
    <t>Bibliothèque d'Arthon en Retz</t>
  </si>
  <si>
    <t>Saint-Philbert-de-Grand-Lieu</t>
  </si>
  <si>
    <t>LI1901</t>
  </si>
  <si>
    <t>Bibliothèque Municipale</t>
  </si>
  <si>
    <t>https://espaceandremalraux.stphilbert.fr/</t>
  </si>
  <si>
    <t>CC Grand Lieu Communauté</t>
  </si>
  <si>
    <t>Vue</t>
  </si>
  <si>
    <t>LI14165</t>
  </si>
  <si>
    <t>www.mairie-vue.fr</t>
  </si>
  <si>
    <t>Trignac</t>
  </si>
  <si>
    <t>LI1907</t>
  </si>
  <si>
    <t>médiathèques Saint-Nazaire Agglo</t>
  </si>
  <si>
    <t>Orphée Média Agglo NX</t>
  </si>
  <si>
    <t>Saint-Nazaire</t>
  </si>
  <si>
    <t>CA de la Région Nazairienne et de l'Estuaire (CARENE)</t>
  </si>
  <si>
    <t>Pornichet</t>
  </si>
  <si>
    <t>LI1886</t>
  </si>
  <si>
    <t>Médiathèque Jacques Lambert</t>
  </si>
  <si>
    <t>https://mediatheques.saintnazaireagglo.fr/</t>
  </si>
  <si>
    <t>La Baule-Escoublac</t>
  </si>
  <si>
    <t>LI1849</t>
  </si>
  <si>
    <t>Bibliothèque municipale Henri Queffélec</t>
  </si>
  <si>
    <t>https://bibliotheque.labaule.fr</t>
  </si>
  <si>
    <t>CA de la Presqu'île de Guérande Atlantique (Cap Atlantique)</t>
  </si>
  <si>
    <t>Saint-Joachim</t>
  </si>
  <si>
    <t>LI4750</t>
  </si>
  <si>
    <t>Bibliotheque Municipale</t>
  </si>
  <si>
    <t>https://saintnazaireagglo.c3rb/Orphee_Nx_01</t>
  </si>
  <si>
    <t>La Turballe</t>
  </si>
  <si>
    <t>LI1908</t>
  </si>
  <si>
    <t>Bibliotheque Municipale Anita Conti</t>
  </si>
  <si>
    <t>bibliotheque.laturballe.fr</t>
  </si>
  <si>
    <t>Guérande</t>
  </si>
  <si>
    <t>Le Pellerin</t>
  </si>
  <si>
    <t>La Haie-Fouassière</t>
  </si>
  <si>
    <t>LI1864</t>
  </si>
  <si>
    <t>https://bibliotheque.la-haye-fouassiere.fr/</t>
  </si>
  <si>
    <t>Orphée Micro NX</t>
  </si>
  <si>
    <t>Vertou</t>
  </si>
  <si>
    <t>Vallet</t>
  </si>
  <si>
    <t>CA Clisson Sèvre et Maine Agglo</t>
  </si>
  <si>
    <t>Notre-Dame-des-Landes</t>
  </si>
  <si>
    <t>LI13631</t>
  </si>
  <si>
    <t>CC d'Erdre et Gesvres</t>
  </si>
  <si>
    <t>Treillières</t>
  </si>
  <si>
    <t>LI1906</t>
  </si>
  <si>
    <t>Médiathèque Jean d'Ormesson</t>
  </si>
  <si>
    <t>https://www.bibliotheques.cceg.fr/treillieres</t>
  </si>
  <si>
    <t>Saint-Gildas-des-Bois</t>
  </si>
  <si>
    <t>LI4732</t>
  </si>
  <si>
    <t>Bibliothèque Intercommunale De Saint Gildas Des Bois</t>
  </si>
  <si>
    <t>reseaubiblio.cc-paysdepontchateau.fr</t>
  </si>
  <si>
    <t>Orvault</t>
  </si>
  <si>
    <t>LI5719</t>
  </si>
  <si>
    <t>Bibliothèque Municipale De La Bugallière</t>
  </si>
  <si>
    <t>https://www.bibliotheques-orvault.fr/</t>
  </si>
  <si>
    <t>LI1879</t>
  </si>
  <si>
    <t>Bibliothèque Municipale Ormedo</t>
  </si>
  <si>
    <t>Saint-Lumine-de-Clisson</t>
  </si>
  <si>
    <t>LI14056</t>
  </si>
  <si>
    <t>https://saintluminedeclisson.fr/fr/rb/50546/bibliotheque-m</t>
  </si>
  <si>
    <t>Autre</t>
  </si>
  <si>
    <t>Abbaretz</t>
  </si>
  <si>
    <t>LI5711</t>
  </si>
  <si>
    <t>Bibliothèque La Mine Du Livre</t>
  </si>
  <si>
    <t>https://www.cc-nozay-bibliotheques.fr</t>
  </si>
  <si>
    <t>CC de Nozay</t>
  </si>
  <si>
    <t>Geneston</t>
  </si>
  <si>
    <t>LI13543</t>
  </si>
  <si>
    <t>Bibliothèque municipale Mots Passants</t>
  </si>
  <si>
    <t>https://geneston.bibenligne.fr/</t>
  </si>
  <si>
    <t>Haute-Goulaine</t>
  </si>
  <si>
    <t>CC de Grand Lieu</t>
  </si>
  <si>
    <t>La Limouzinière</t>
  </si>
  <si>
    <t>LI1870</t>
  </si>
  <si>
    <t>Espace Jean De La Fontaine</t>
  </si>
  <si>
    <t>https://lalimouziniere.bibenligne.fr/</t>
  </si>
  <si>
    <t>LI1885</t>
  </si>
  <si>
    <t>Médiathèque Armel De Wismes</t>
  </si>
  <si>
    <t>www.mediatheque-pornic.fr</t>
  </si>
  <si>
    <t>BGM</t>
  </si>
  <si>
    <t>La Grigonnais</t>
  </si>
  <si>
    <t>LI5713</t>
  </si>
  <si>
    <t>Bibliothèque Le Cirque Des Pages</t>
  </si>
  <si>
    <t>Basse-Goulaine</t>
  </si>
  <si>
    <t>LI1847</t>
  </si>
  <si>
    <t>Mediatheque Municipale</t>
  </si>
  <si>
    <t>https://mediatheque.basse-goulaine.fr/</t>
  </si>
  <si>
    <t>Nozay</t>
  </si>
  <si>
    <t>LI17560</t>
  </si>
  <si>
    <t>Médiathèque Tournepage</t>
  </si>
  <si>
    <t>Puceul</t>
  </si>
  <si>
    <t>LI5715</t>
  </si>
  <si>
    <t>Bibliothèque Au Puits Du Livre</t>
  </si>
  <si>
    <t>Les Sorinières</t>
  </si>
  <si>
    <t>LI19378</t>
  </si>
  <si>
    <t>L'Échappée Médiathèque municipale des Sorinières</t>
  </si>
  <si>
    <t>https://bibliotheque.ville-sorinieres.fr/</t>
  </si>
  <si>
    <t>Saint-Nicolas-de-Redon</t>
  </si>
  <si>
    <t>LI1900</t>
  </si>
  <si>
    <t>Médiathèque Hélène Cadou</t>
  </si>
  <si>
    <t>https://mediatheques.redon-agglomeration.bzh/</t>
  </si>
  <si>
    <t>CA Redon Agglomération</t>
  </si>
  <si>
    <t>Saffré</t>
  </si>
  <si>
    <t>LI5714</t>
  </si>
  <si>
    <t>Médiathèque Le Château</t>
  </si>
  <si>
    <t>Batz-sur-Mer</t>
  </si>
  <si>
    <t>LI1848</t>
  </si>
  <si>
    <t>Médiathèque municipale</t>
  </si>
  <si>
    <t>mediatheque@mairie-batzsurmer.fr</t>
  </si>
  <si>
    <t>Le Croisic</t>
  </si>
  <si>
    <t>Sévérac</t>
  </si>
  <si>
    <t>LI4733</t>
  </si>
  <si>
    <t>Bibliothèque Intercommunale de Sévérac</t>
  </si>
  <si>
    <t>https://reseaubiblio.cc-paysdepontchateau.fr/cc-paysdepont</t>
  </si>
  <si>
    <t>Treffieux</t>
  </si>
  <si>
    <t>LI5712</t>
  </si>
  <si>
    <t>Bibliotheque L'Arbre Aux Livres</t>
  </si>
  <si>
    <t>Montoir-de-Bretagne</t>
  </si>
  <si>
    <t>LI4635</t>
  </si>
  <si>
    <t>Médiathèque Municipale Barbara</t>
  </si>
  <si>
    <t>mediatheques.saintnazaireagglo.fr</t>
  </si>
  <si>
    <t>Vay</t>
  </si>
  <si>
    <t>LI5716</t>
  </si>
  <si>
    <t>Bibliotheque La Grange Aux Livres</t>
  </si>
  <si>
    <t>Paimboeuf</t>
  </si>
  <si>
    <t>LI18745</t>
  </si>
  <si>
    <t>Bibliothèque de Paimboeuf</t>
  </si>
  <si>
    <t>Novalys</t>
  </si>
  <si>
    <t>CC du Sud-Estuaire</t>
  </si>
  <si>
    <t>Couëron</t>
  </si>
  <si>
    <t>LI1859</t>
  </si>
  <si>
    <t>https://mediatheque.ville-coueron.fr/</t>
  </si>
  <si>
    <t>Syracuse</t>
  </si>
  <si>
    <t>LI5690</t>
  </si>
  <si>
    <t>Médiathèque Le Traict d'encre</t>
  </si>
  <si>
    <t>https://mediatheque.lecroisic.fr/</t>
  </si>
  <si>
    <t>Orphée autre version</t>
  </si>
  <si>
    <t>Le Pouliguen</t>
  </si>
  <si>
    <t>Vigneux-de-Bretagne</t>
  </si>
  <si>
    <t>LI13893</t>
  </si>
  <si>
    <t>https://www.bibliotheques.cceg.fr/</t>
  </si>
  <si>
    <t>Château-Thébaud</t>
  </si>
  <si>
    <t>LI13530</t>
  </si>
  <si>
    <t>www.bibliotheque-chateau-thebaud.fr</t>
  </si>
  <si>
    <t>PMB</t>
  </si>
  <si>
    <t>Legé</t>
  </si>
  <si>
    <t>LI13587</t>
  </si>
  <si>
    <t>Bibliothèque municipale de Legé</t>
  </si>
  <si>
    <t>https://bibliotheques.sudretzatlantique.fr/</t>
  </si>
  <si>
    <t>CC Sud Retz Atlantique</t>
  </si>
  <si>
    <t>LI1887</t>
  </si>
  <si>
    <t>Médiathèque Diderot</t>
  </si>
  <si>
    <t>https://mediatheque.reze.fr</t>
  </si>
  <si>
    <t>/ Facebook / Instagram / Twitch / YouTube /</t>
  </si>
  <si>
    <t>LI1863</t>
  </si>
  <si>
    <t>https://www.mediatheque.ville-guerande.fr/</t>
  </si>
  <si>
    <t>Machecoul-Saint-Même</t>
  </si>
  <si>
    <t>LI13623</t>
  </si>
  <si>
    <t>La Virgule Bibliothèque municipale (Machecoul)</t>
  </si>
  <si>
    <t>Thouaré-sur-Loire</t>
  </si>
  <si>
    <t>LI1905</t>
  </si>
  <si>
    <t>L'EXPRESSION PLURIELLE</t>
  </si>
  <si>
    <t>https://mediatheque.thouare.fr/</t>
  </si>
  <si>
    <t>Bouaye</t>
  </si>
  <si>
    <t>LI1851</t>
  </si>
  <si>
    <t>https://mediatheque.bouaye.fr/</t>
  </si>
  <si>
    <t>LI13884</t>
  </si>
  <si>
    <t>Bibliothèque A même de lire (Saint-Même)</t>
  </si>
  <si>
    <t>La Marne</t>
  </si>
  <si>
    <t>LI14055</t>
  </si>
  <si>
    <t>Bibliothèque</t>
  </si>
  <si>
    <t>bibliotheques.sudretzatlantique.fr</t>
  </si>
  <si>
    <t>Paulx</t>
  </si>
  <si>
    <t>LI13636</t>
  </si>
  <si>
    <t>Bibliorêve</t>
  </si>
  <si>
    <t>Corcoué-sur-Logne</t>
  </si>
  <si>
    <t>LI13537</t>
  </si>
  <si>
    <t>Bibliothèque La Place aux Livres</t>
  </si>
  <si>
    <t>https://bibliotheques.sudretzatlantique.fr</t>
  </si>
  <si>
    <t>Saint-Étienne-de-Mer-Morte</t>
  </si>
  <si>
    <t>LI13879</t>
  </si>
  <si>
    <t>Saint-Mars-de-Coutais</t>
  </si>
  <si>
    <t>LI13882</t>
  </si>
  <si>
    <t>Bibliothèque Au fil des mots</t>
  </si>
  <si>
    <t>Touvois</t>
  </si>
  <si>
    <t>LI13901</t>
  </si>
  <si>
    <t>Bibliothèque de Touvois</t>
  </si>
  <si>
    <t>La Chapelle-sur-Erdre</t>
  </si>
  <si>
    <t>LI1856</t>
  </si>
  <si>
    <t>Bibliotheque Municipale Nelson Mandela</t>
  </si>
  <si>
    <t>https://biblio.lachapellesurerdre.fr/</t>
  </si>
  <si>
    <t>Guémené-Penfao</t>
  </si>
  <si>
    <t>LI12307</t>
  </si>
  <si>
    <t>Bibliothèque Annexe</t>
  </si>
  <si>
    <t>LI1862</t>
  </si>
  <si>
    <t>oui</t>
  </si>
  <si>
    <t>LI5726</t>
  </si>
  <si>
    <t>Bibliothèque municipale de Beautour</t>
  </si>
  <si>
    <t>librecour.vertou.fr</t>
  </si>
  <si>
    <t>LI1910</t>
  </si>
  <si>
    <t>Bibliotheque Municipale Libre Cour</t>
  </si>
  <si>
    <t>Gorges</t>
  </si>
  <si>
    <t>LI13546</t>
  </si>
  <si>
    <t>https://www.mediatheque-gorges.net/</t>
  </si>
  <si>
    <t>Saint-Viaud</t>
  </si>
  <si>
    <t>LI13888</t>
  </si>
  <si>
    <t>https://www.saint-viaud.fr/</t>
  </si>
  <si>
    <t>Rouans</t>
  </si>
  <si>
    <t>LI13876</t>
  </si>
  <si>
    <t>https://bibliotheque-rouans.fr/</t>
  </si>
  <si>
    <t>Fay-de-Bretagne</t>
  </si>
  <si>
    <t>LI13926</t>
  </si>
  <si>
    <t>https://www.bibliotheques.cceg.fr/fay-de-bretagne</t>
  </si>
  <si>
    <t>Héric</t>
  </si>
  <si>
    <t>LI13551</t>
  </si>
  <si>
    <t>La Médiathèque</t>
  </si>
  <si>
    <t>Saint-Herblain</t>
  </si>
  <si>
    <t>LI13120</t>
  </si>
  <si>
    <t>Médiathèque Charles-Gautier-Hermeland</t>
  </si>
  <si>
    <t>https://la-bibliotheque.com/</t>
  </si>
  <si>
    <t>Rougé</t>
  </si>
  <si>
    <t>LI13311</t>
  </si>
  <si>
    <t>Bibliothèque de Rougé</t>
  </si>
  <si>
    <t>https://mediatheques.cc-chateaubriant-derval.fr/</t>
  </si>
  <si>
    <t>CC Châteaubriant-Derval</t>
  </si>
  <si>
    <t>Clisson</t>
  </si>
  <si>
    <t>LI13533</t>
  </si>
  <si>
    <t>Médiathèque Geneviève Couteau</t>
  </si>
  <si>
    <t>https://www.mediatheque-clisson.net/</t>
  </si>
  <si>
    <t>La Chevrolière</t>
  </si>
  <si>
    <t>LI13555</t>
  </si>
  <si>
    <t>Médiathèque Le Grand Lieu</t>
  </si>
  <si>
    <t>https://mediatheque-lachevroliere.fr/</t>
  </si>
  <si>
    <t>Châteaubriant</t>
  </si>
  <si>
    <t>Patrimoine</t>
  </si>
  <si>
    <t>LI13300</t>
  </si>
  <si>
    <t>Médiathèque intercommunale de Châteaubriant</t>
  </si>
  <si>
    <t>https://mediatheques.cc-chateaubriant-derval.fr</t>
  </si>
  <si>
    <t>LI1899</t>
  </si>
  <si>
    <t>Médiathèque Etienne Caux</t>
  </si>
  <si>
    <t>https://mediatheques-saintnazaireagglo.c3rb.org</t>
  </si>
  <si>
    <t>LI5725</t>
  </si>
  <si>
    <t>Bibliothèque Anne Frank</t>
  </si>
  <si>
    <t>LI5724</t>
  </si>
  <si>
    <t>Bibliobus</t>
  </si>
  <si>
    <t>Saint-Hilaire-de-Chaléons</t>
  </si>
  <si>
    <t>LI4432</t>
  </si>
  <si>
    <t>Bibliotheque Les Mots passants</t>
  </si>
  <si>
    <t>https://bibliotheque.saint-hilaire-de-chaleons.fr/</t>
  </si>
  <si>
    <t>Saint-Hilaire-de-Clisson</t>
  </si>
  <si>
    <t>LI1895</t>
  </si>
  <si>
    <t>Bibliotheque Municipale Planète lecture</t>
  </si>
  <si>
    <t>https://bibliotheque.sainthilairedeclisson.fr/</t>
  </si>
  <si>
    <t>Sainte-Anne-sur-Brivet</t>
  </si>
  <si>
    <t>LI4729</t>
  </si>
  <si>
    <t>Bibliothèque Intercommunale De Ste Anne Sur Brivet</t>
  </si>
  <si>
    <t>Reseaubiblio.cc-paysdepontchateau.fr</t>
  </si>
  <si>
    <t>LI5718</t>
  </si>
  <si>
    <t>Bibliothèque Municipale Le Petit ChantiLire</t>
  </si>
  <si>
    <t>Saint-Mars-du-Désert</t>
  </si>
  <si>
    <t>LI14163</t>
  </si>
  <si>
    <t>Nort-sur-Erdre</t>
  </si>
  <si>
    <t>LI19688</t>
  </si>
  <si>
    <t>https://bibliotheque.nantes.fr/</t>
  </si>
  <si>
    <t>Plessé</t>
  </si>
  <si>
    <t>LI13643</t>
  </si>
  <si>
    <t>Médiathèque</t>
  </si>
  <si>
    <t>Savenay</t>
  </si>
  <si>
    <t>LI5710</t>
  </si>
  <si>
    <t>Bibliothèque Du Breil Malville</t>
  </si>
  <si>
    <t>Petit-Mars</t>
  </si>
  <si>
    <t>LI1882</t>
  </si>
  <si>
    <t>Bibliothèque Municipale du Centre René Cassin</t>
  </si>
  <si>
    <t>https://www.bibliotheques.cceg.fr/petit-mars</t>
  </si>
  <si>
    <t>Fégréac</t>
  </si>
  <si>
    <t>LI14054</t>
  </si>
  <si>
    <t>Avessac</t>
  </si>
  <si>
    <t>LI1846</t>
  </si>
  <si>
    <t>La Chapelle-Glain</t>
  </si>
  <si>
    <t>LI13306</t>
  </si>
  <si>
    <t>Bibliothèque de la Chapelle-Glain</t>
  </si>
  <si>
    <t>Grand-Auverné</t>
  </si>
  <si>
    <t>LI13307</t>
  </si>
  <si>
    <t>Bibliothèque de Grand-Auverné</t>
  </si>
  <si>
    <t>Louisfert</t>
  </si>
  <si>
    <t>LI13317</t>
  </si>
  <si>
    <t>Bibliothèque de Louisfert</t>
  </si>
  <si>
    <t>Issé</t>
  </si>
  <si>
    <t>LI13315</t>
  </si>
  <si>
    <t>Bibliothèque d'Issé</t>
  </si>
  <si>
    <t>Saint-Aubin-des-Châteaux</t>
  </si>
  <si>
    <t>LI13314</t>
  </si>
  <si>
    <t>Bibliothèque de Saint-Aubin-des-Châteaux</t>
  </si>
  <si>
    <t>Saint-Vincent-des-Landes</t>
  </si>
  <si>
    <t>LI13201</t>
  </si>
  <si>
    <t>Médiathèque de Saint-Vincent-des-Landes</t>
  </si>
  <si>
    <t>LI5709</t>
  </si>
  <si>
    <t>Bibliothèque Erdre-Batignolles</t>
  </si>
  <si>
    <t>Derval</t>
  </si>
  <si>
    <t>LI13298</t>
  </si>
  <si>
    <t>Médiathèque de Derval</t>
  </si>
  <si>
    <t>Saint-Colomban</t>
  </si>
  <si>
    <t>LI13877</t>
  </si>
  <si>
    <t>Bibliothèque Au jardin des histoires</t>
  </si>
  <si>
    <t>https://stcolomban.bibenligne.fr/</t>
  </si>
  <si>
    <t>Juigné-des-Moutiers</t>
  </si>
  <si>
    <t>LI13318</t>
  </si>
  <si>
    <t>Bibliothèque de Juigné-des-Moutiers</t>
  </si>
  <si>
    <t>Besné</t>
  </si>
  <si>
    <t>LI13497</t>
  </si>
  <si>
    <t>Médiathèque George Sand</t>
  </si>
  <si>
    <t>Saint-Michel-Chef-Chef</t>
  </si>
  <si>
    <t>LI10449</t>
  </si>
  <si>
    <t>https://stmichelchefchef.bibenligne.fr/</t>
  </si>
  <si>
    <t>BDLA</t>
  </si>
  <si>
    <t>Saint-Julien-de-Vouvantes</t>
  </si>
  <si>
    <t>LI13309</t>
  </si>
  <si>
    <t>Bibliothèque de Saint-Julien-de-Vouvantes</t>
  </si>
  <si>
    <t>Erbray</t>
  </si>
  <si>
    <t>LI13322</t>
  </si>
  <si>
    <t>Bibliothèque d'Erbray</t>
  </si>
  <si>
    <t>Missillac</t>
  </si>
  <si>
    <t>LI4669</t>
  </si>
  <si>
    <t>Bibliothèque Intercommunale De Missillac</t>
  </si>
  <si>
    <t>Sainte-Luce-sur-Loire</t>
  </si>
  <si>
    <t>LI1903</t>
  </si>
  <si>
    <t>Mediatheque-Ludotheque Rene Goscinny</t>
  </si>
  <si>
    <t>https://mediatheque.sainte-luce-loire.com/</t>
  </si>
  <si>
    <t>Bouguenais</t>
  </si>
  <si>
    <t>LI1852</t>
  </si>
  <si>
    <t>http://www.mediatheque-bouguenais.fr/</t>
  </si>
  <si>
    <t>Aloes</t>
  </si>
  <si>
    <t>Mauves-sur-Loire</t>
  </si>
  <si>
    <t>LI1873</t>
  </si>
  <si>
    <t>https://bibliotheque.mauvessurloire.fr/</t>
  </si>
  <si>
    <t>Carquefou</t>
  </si>
  <si>
    <t>Saint-Lumine-de-Coutais</t>
  </si>
  <si>
    <t>LI13881</t>
  </si>
  <si>
    <t>Bibliothèque Municipale Le PotAMots</t>
  </si>
  <si>
    <t>https://bibliotheque.stluminedecoutais.fr/</t>
  </si>
  <si>
    <t>Boussay</t>
  </si>
  <si>
    <t>LI13498</t>
  </si>
  <si>
    <t>https://www.boussay.fr/mes-loisirs/vie-culturelle/biblioth</t>
  </si>
  <si>
    <t>Montbert</t>
  </si>
  <si>
    <t>LI1876</t>
  </si>
  <si>
    <t>bibliotheque.montbert.fr</t>
  </si>
  <si>
    <t>Saint-Malo-de-Guersac</t>
  </si>
  <si>
    <t>LI1898</t>
  </si>
  <si>
    <t>https://mediatheques.saintnazaireagglo.fr/informations-pra</t>
  </si>
  <si>
    <t>Corsept</t>
  </si>
  <si>
    <t>LI14053</t>
  </si>
  <si>
    <t>BIBLIOTHEQUE LA PARENTHESE</t>
  </si>
  <si>
    <t>Pergame</t>
  </si>
  <si>
    <t>Guenrouet</t>
  </si>
  <si>
    <t>LI4731</t>
  </si>
  <si>
    <t>Bibliothèque Intercommunale de Guenrouët</t>
  </si>
  <si>
    <t>LI20636</t>
  </si>
  <si>
    <t>Bibliothèque-ludothèque de plage</t>
  </si>
  <si>
    <t>Le Landreau</t>
  </si>
  <si>
    <t>LI13561</t>
  </si>
  <si>
    <t>Bibliothèque Comme un roman</t>
  </si>
  <si>
    <t>https://bibliotheque.le-landreau.fr/</t>
  </si>
  <si>
    <t>CC Sèvre et Loire</t>
  </si>
  <si>
    <t>Saint-Jean-de-Boiseau</t>
  </si>
  <si>
    <t>LI1896</t>
  </si>
  <si>
    <t>Mediathèque municipale Edmond-Bertreux</t>
  </si>
  <si>
    <t>www.mediatheque-saintjeandeboiseau.net</t>
  </si>
  <si>
    <t>Aigrefeuille-sur-Maine</t>
  </si>
  <si>
    <t>LI13493</t>
  </si>
  <si>
    <t>Bibliothèque En Maine un livre</t>
  </si>
  <si>
    <t>https://en-maine-un-livre.org/</t>
  </si>
  <si>
    <t>La Plaine-sur-Mer</t>
  </si>
  <si>
    <t>LI1883</t>
  </si>
  <si>
    <t>Médiathèque Joseph Rousse</t>
  </si>
  <si>
    <t>http://mediatheque.laplainesurmer.fr</t>
  </si>
  <si>
    <t>/ Facebook / Instagram / YouTube /</t>
  </si>
  <si>
    <t>Port-Saint-Père</t>
  </si>
  <si>
    <t>LI13873</t>
  </si>
  <si>
    <t>https://bibliotheque.port.saint.pere.fr</t>
  </si>
  <si>
    <t>LI5705</t>
  </si>
  <si>
    <t>Bibliothèque de Chantenay</t>
  </si>
  <si>
    <t>Saint-Aignan-Grandlieu</t>
  </si>
  <si>
    <t>LI1891</t>
  </si>
  <si>
    <t>Mediatheque Municipale  \</t>
  </si>
  <si>
    <t>www.mediatheque.saint-aignan-grandlieu.fr</t>
  </si>
  <si>
    <t>Massérac</t>
  </si>
  <si>
    <t>LI14139</t>
  </si>
  <si>
    <t>https://mediatheques.redon-agglomeration.bzh/index.php</t>
  </si>
  <si>
    <t>LI13115</t>
  </si>
  <si>
    <t>Médiathèque Lisa Bresner</t>
  </si>
  <si>
    <t>LI5708</t>
  </si>
  <si>
    <t>Médiatheque Floresca Guépin</t>
  </si>
  <si>
    <t>LI1877</t>
  </si>
  <si>
    <t>Médiathèque Jacques Demy</t>
  </si>
  <si>
    <t>LI5707</t>
  </si>
  <si>
    <t>Médiatheque Luce Courville</t>
  </si>
  <si>
    <t>LI5706</t>
  </si>
  <si>
    <t>Bibliotheque De La Manufacture</t>
  </si>
  <si>
    <t>LI4490</t>
  </si>
  <si>
    <t>Bibliotheque de Vallet</t>
  </si>
  <si>
    <t>https://bibliotheques.cc-sevreloire.fr/</t>
  </si>
  <si>
    <t>Le Bignon</t>
  </si>
  <si>
    <t>LI13556</t>
  </si>
  <si>
    <t>Bibliothèque municipale René-Guy Cadou</t>
  </si>
  <si>
    <t>https://bibliotheque.mairielebignon.fr/</t>
  </si>
  <si>
    <t>LI4530</t>
  </si>
  <si>
    <t>Bibliothèque municipale du Pouliguen</t>
  </si>
  <si>
    <t>https://bibliotheque.lepouliguen.fr/</t>
  </si>
  <si>
    <t>Préfailles</t>
  </si>
  <si>
    <t>LI19802</t>
  </si>
  <si>
    <t>Bibliothèque de Préfailles</t>
  </si>
  <si>
    <t>prefailles.bibenligne.fr</t>
  </si>
  <si>
    <t>Saint-André-des-Eaux</t>
  </si>
  <si>
    <t>LI1892</t>
  </si>
  <si>
    <t>/ Autre /</t>
  </si>
  <si>
    <t>Bouée</t>
  </si>
  <si>
    <t>LI13194</t>
  </si>
  <si>
    <t>Bibliothèque de Bouée</t>
  </si>
  <si>
    <t>https://www.mediatheques.estuaire-sillon.fr/</t>
  </si>
  <si>
    <t>CC Estuaire et Sillon</t>
  </si>
  <si>
    <t>Campbon</t>
  </si>
  <si>
    <t>LI4699</t>
  </si>
  <si>
    <t>Médiathèque  de Campbon</t>
  </si>
  <si>
    <t>La Chapelle-Launay</t>
  </si>
  <si>
    <t>LI10528</t>
  </si>
  <si>
    <t>Médiathèque du Moulin</t>
  </si>
  <si>
    <t>Conquereuil</t>
  </si>
  <si>
    <t>LI13535</t>
  </si>
  <si>
    <t>Cordemais</t>
  </si>
  <si>
    <t>LI10466</t>
  </si>
  <si>
    <t>Mediatheque Municipale Jacques Fairand</t>
  </si>
  <si>
    <t>Donges</t>
  </si>
  <si>
    <t>LI1860</t>
  </si>
  <si>
    <t>Lavau-sur-Loire</t>
  </si>
  <si>
    <t>LI13192</t>
  </si>
  <si>
    <t>Bibliothèque de Lavau sur Loire</t>
  </si>
  <si>
    <t>Malville</t>
  </si>
  <si>
    <t>LI1872</t>
  </si>
  <si>
    <t>Médiathèque de Malville</t>
  </si>
  <si>
    <t>Saint-Julien-de-Concelles</t>
  </si>
  <si>
    <t>LI1897</t>
  </si>
  <si>
    <t>https://www.mediatheque-le-passe-muraille.fr/</t>
  </si>
  <si>
    <t>Pont-Saint-Martin</t>
  </si>
  <si>
    <t>LI13647</t>
  </si>
  <si>
    <t>Médiathèque Le 3ème lieu</t>
  </si>
  <si>
    <t>https://www.mediatheque-pontsaintmartin.net/</t>
  </si>
  <si>
    <t>Drefféac</t>
  </si>
  <si>
    <t>LI4730</t>
  </si>
  <si>
    <t>Bibliothèque Intercommunale de Drefféac</t>
  </si>
  <si>
    <t>Monnières</t>
  </si>
  <si>
    <t>LI14141</t>
  </si>
  <si>
    <t>Bibliothèque Au plaisir de lire</t>
  </si>
  <si>
    <t>Maisdon-sur-Sèvre</t>
  </si>
  <si>
    <t>LI13625</t>
  </si>
  <si>
    <t>Bibliothèque municipale A livre ouvert</t>
  </si>
  <si>
    <t>Casson</t>
  </si>
  <si>
    <t>LI14127</t>
  </si>
  <si>
    <t>https://www.bibliotheques.cceg.fr/casson</t>
  </si>
  <si>
    <t>Gétigné</t>
  </si>
  <si>
    <t>LI1861</t>
  </si>
  <si>
    <t>Bibliothèque Des Changes</t>
  </si>
  <si>
    <t>https://www.bibliothequedegetigne.net/</t>
  </si>
  <si>
    <t>Soudan</t>
  </si>
  <si>
    <t>LI13323</t>
  </si>
  <si>
    <t>Médiathèque de Soudan</t>
  </si>
  <si>
    <t>Fercé</t>
  </si>
  <si>
    <t>LI13321</t>
  </si>
  <si>
    <t>Bibliothèque de Fercé</t>
  </si>
  <si>
    <t>Assérac</t>
  </si>
  <si>
    <t>LI13494</t>
  </si>
  <si>
    <t>Bibliothèque municipale Le Pré aux livres</t>
  </si>
  <si>
    <t>ORPHEE NX</t>
  </si>
  <si>
    <t>Orphée BDP BD MD NX</t>
  </si>
  <si>
    <t>Grandchamps-des-Fontaines</t>
  </si>
  <si>
    <t>LI13549</t>
  </si>
  <si>
    <t>Médiathèque Victor-Hugo</t>
  </si>
  <si>
    <t>www.bibliotheques.cceg.fr</t>
  </si>
  <si>
    <t>Prinquiau</t>
  </si>
  <si>
    <t>LI10110</t>
  </si>
  <si>
    <t>Bibliothèque de Prinquiau</t>
  </si>
  <si>
    <t>Quilly</t>
  </si>
  <si>
    <t>LI13191</t>
  </si>
  <si>
    <t>Bibliothèque de Quilly</t>
  </si>
  <si>
    <t>LI1889</t>
  </si>
  <si>
    <t>Médiathèque de Savenay</t>
  </si>
  <si>
    <t>LI1867</t>
  </si>
  <si>
    <t>https://www.bibliotheque.indre44.fr/</t>
  </si>
  <si>
    <t>Saint-Étienne-de-Montluc</t>
  </si>
  <si>
    <t>LI1893</t>
  </si>
  <si>
    <t>Bibliothèque de Saint-Etienne</t>
  </si>
  <si>
    <t>Moisdon-la-Rivière</t>
  </si>
  <si>
    <t>LI13316</t>
  </si>
  <si>
    <t>Médiathèque de Moisdon-la-Rivière</t>
  </si>
  <si>
    <t>Le Temple-de-Bretagne</t>
  </si>
  <si>
    <t>LI13890</t>
  </si>
  <si>
    <t>Médiathèque Le Marque-Page</t>
  </si>
  <si>
    <t>Sucé-sur-Erdre</t>
  </si>
  <si>
    <t>LI1904</t>
  </si>
  <si>
    <t>Noyal-sur-Brutz</t>
  </si>
  <si>
    <t>LI13319</t>
  </si>
  <si>
    <t>Bibliothèque de Noyal-sur-Brutz</t>
  </si>
  <si>
    <t>Villepot</t>
  </si>
  <si>
    <t>LI13320</t>
  </si>
  <si>
    <t>Bibliothèque de Villepôt</t>
  </si>
  <si>
    <t>Le Gâvre</t>
  </si>
  <si>
    <t>LI13560</t>
  </si>
  <si>
    <t>https://bibliotheques-pays-de-blain.fr/</t>
  </si>
  <si>
    <t>CC Pays de Blain Communauté</t>
  </si>
  <si>
    <t>Sion-les-Mines</t>
  </si>
  <si>
    <t>LI13199</t>
  </si>
  <si>
    <t>Bibliothèque de Sion-les-Mines</t>
  </si>
  <si>
    <t>La Meilleraye-de-Bretagne</t>
  </si>
  <si>
    <t>LI13304</t>
  </si>
  <si>
    <t>Bibliothèque de la Meilleraye-de-Bretagne</t>
  </si>
  <si>
    <t>Soulvache</t>
  </si>
  <si>
    <t>LI13312</t>
  </si>
  <si>
    <t>Bibliothèque de Soulvache</t>
  </si>
  <si>
    <t>Lusanger</t>
  </si>
  <si>
    <t>LI13196</t>
  </si>
  <si>
    <t>Bibliothèque de Lusanger</t>
  </si>
  <si>
    <t>Jans</t>
  </si>
  <si>
    <t>LI13198</t>
  </si>
  <si>
    <t>Médiathèque de Jans</t>
  </si>
  <si>
    <t>Ruffigné</t>
  </si>
  <si>
    <t>LI13305</t>
  </si>
  <si>
    <t>Bibliothèque de Ruffigné</t>
  </si>
  <si>
    <t>LI4468</t>
  </si>
  <si>
    <t>Médiathèque municipale Andrée-Chedid</t>
  </si>
  <si>
    <t>https://www.bibliotheques.cceg.fr</t>
  </si>
  <si>
    <t>Mouais</t>
  </si>
  <si>
    <t>LI13197</t>
  </si>
  <si>
    <t>Bibliothèque de Mouais</t>
  </si>
  <si>
    <t>La Chevallerais</t>
  </si>
  <si>
    <t>LI13964</t>
  </si>
  <si>
    <t>Les Moutiers-en-Retz</t>
  </si>
  <si>
    <t>LI13559</t>
  </si>
  <si>
    <t>Bibliothèque Raymond Devos</t>
  </si>
  <si>
    <t>https://www.mairie-lesmoutiersenretz.fr/listes/bibliothequ</t>
  </si>
  <si>
    <t>Marsac-sur-Don</t>
  </si>
  <si>
    <t>LI13200</t>
  </si>
  <si>
    <t>Médiathèque de Marsac-sur-Don</t>
  </si>
  <si>
    <t>Petit-Auverné</t>
  </si>
  <si>
    <t>LI13308</t>
  </si>
  <si>
    <t>Bibliothèque du Petit-Auverné</t>
  </si>
  <si>
    <t>Le Cellier</t>
  </si>
  <si>
    <t>LI13557</t>
  </si>
  <si>
    <t>Médiathèque Claire Bretécher - Le Cellier</t>
  </si>
  <si>
    <t>Ligné</t>
  </si>
  <si>
    <t>LI1869</t>
  </si>
  <si>
    <t>Bibliotheque Antoine de Saint Exupéry - Ligné</t>
  </si>
  <si>
    <t>La Bernerie-en-Retz</t>
  </si>
  <si>
    <t>LI13553</t>
  </si>
  <si>
    <t>Bibliothèque Olympe de Gouges</t>
  </si>
  <si>
    <t>mabib.fr/biblioclub-labernerie</t>
  </si>
  <si>
    <t>WaterBear</t>
  </si>
  <si>
    <t>Loireauxence</t>
  </si>
  <si>
    <t>LI1909</t>
  </si>
  <si>
    <t>Bibliotheque de Varades</t>
  </si>
  <si>
    <t>Herbignac</t>
  </si>
  <si>
    <t>LI1866</t>
  </si>
  <si>
    <t>Centre culturel François-Mitterrand</t>
  </si>
  <si>
    <t>centre-culturel.herbignac.com</t>
  </si>
  <si>
    <t>Oudon</t>
  </si>
  <si>
    <t>LI1880</t>
  </si>
  <si>
    <t>Bibliotheque d'Oudon</t>
  </si>
  <si>
    <t>Piriac-sur-Mer</t>
  </si>
  <si>
    <t>LI20222</t>
  </si>
  <si>
    <t>Bibliothèque de Piriac</t>
  </si>
  <si>
    <t>https://bibliotheque.piriac-sur-mer.fr/</t>
  </si>
  <si>
    <t>La Remaudière</t>
  </si>
  <si>
    <t>LI14134</t>
  </si>
  <si>
    <t>Bibliothèque de La Remaudière</t>
  </si>
  <si>
    <t>La Regrippière</t>
  </si>
  <si>
    <t>LI4738</t>
  </si>
  <si>
    <t>Bibliotheque De La Regrippiere</t>
  </si>
  <si>
    <t>La Chapelle-des-Marais</t>
  </si>
  <si>
    <t>LI4625</t>
  </si>
  <si>
    <t>Saint-Sébastien-sur-Loire</t>
  </si>
  <si>
    <t>LI1902</t>
  </si>
  <si>
    <t>Médiatheque Municipale</t>
  </si>
  <si>
    <t>https://mediatheque.saintsebastien.fr/</t>
  </si>
  <si>
    <t>Les Touches</t>
  </si>
  <si>
    <t>LI14137</t>
  </si>
  <si>
    <t>Bibliothèque Les Touches</t>
  </si>
  <si>
    <t>Mésanger</t>
  </si>
  <si>
    <t>LI13629</t>
  </si>
  <si>
    <t>Bibliothèque Les mille et une pages - Mésanger</t>
  </si>
  <si>
    <t>Vallons-de-l'Erdre</t>
  </si>
  <si>
    <t>LI13883</t>
  </si>
  <si>
    <t>Bibliothèque de Saint-Mars-la-Jaille</t>
  </si>
  <si>
    <t>Sainte-Reine-de-Bretagne</t>
  </si>
  <si>
    <t>LI4728</t>
  </si>
  <si>
    <t>Bibliothèque Intercommunale De Ste Reine De Bretagne</t>
  </si>
  <si>
    <t>Riaillé</t>
  </si>
  <si>
    <t>LI13875</t>
  </si>
  <si>
    <t>Bibliothèque de Riaillé</t>
  </si>
  <si>
    <t>Joué-sur-Erdre</t>
  </si>
  <si>
    <t>LI13552</t>
  </si>
  <si>
    <t>Bibliothèque de Joué sur Erdre</t>
  </si>
  <si>
    <t>Couffé</t>
  </si>
  <si>
    <t>LI13539</t>
  </si>
  <si>
    <t>Bibliothèque La forge aux livres</t>
  </si>
  <si>
    <t>Blain</t>
  </si>
  <si>
    <t>LI14166</t>
  </si>
  <si>
    <t>Bibliothèque de Saint-Emilien de Blain</t>
  </si>
  <si>
    <t>Divatte-sur-Loire</t>
  </si>
  <si>
    <t>LI20553</t>
  </si>
  <si>
    <t>Point lecture de Barbechat</t>
  </si>
  <si>
    <t>https://www.espacecoolturel.fr/</t>
  </si>
  <si>
    <t>LI1855</t>
  </si>
  <si>
    <t>Espace COOLturel</t>
  </si>
  <si>
    <t>Vair-sur-Loire</t>
  </si>
  <si>
    <t>LI13880</t>
  </si>
  <si>
    <t>Bibliothèque Récré à lire de Saint-Herblon</t>
  </si>
  <si>
    <t>LI1845</t>
  </si>
  <si>
    <t>Bibliotheque d'Anetz</t>
  </si>
  <si>
    <t>LI13496</t>
  </si>
  <si>
    <t>Bibliothèque de Belligné</t>
  </si>
  <si>
    <t>Mouzeil</t>
  </si>
  <si>
    <t>LI13632</t>
  </si>
  <si>
    <t>Bibliothèque Pour petits et grands - Mouzeil</t>
  </si>
  <si>
    <t>Pannecé</t>
  </si>
  <si>
    <t>LI13634</t>
  </si>
  <si>
    <t>Bibliothèque Bouillon de culture de Pannecé</t>
  </si>
  <si>
    <t>Le Pin</t>
  </si>
  <si>
    <t>LI13558</t>
  </si>
  <si>
    <t>Bibliothèque de Le Pin</t>
  </si>
  <si>
    <t>Pouillé-les-Côteaux</t>
  </si>
  <si>
    <t>LI13874</t>
  </si>
  <si>
    <t>Bibliothèque de Pouillé-les-Côteaux</t>
  </si>
  <si>
    <t>LI13998</t>
  </si>
  <si>
    <t>Bibliothèque de Bonnoeuvre</t>
  </si>
  <si>
    <t>LI13627</t>
  </si>
  <si>
    <t>Bibliothèque de Maumusson</t>
  </si>
  <si>
    <t>LI19348</t>
  </si>
  <si>
    <t>Bibliothèque Freigné</t>
  </si>
  <si>
    <t>LI14005</t>
  </si>
  <si>
    <t>Bibliothèque de Saint-Sulpice-des-Landes</t>
  </si>
  <si>
    <t>Teillé</t>
  </si>
  <si>
    <t>LI13889</t>
  </si>
  <si>
    <t>Bibliothèque de Teillé</t>
  </si>
  <si>
    <t>Trans-sur-Erdre</t>
  </si>
  <si>
    <t>LI13891</t>
  </si>
  <si>
    <t>Bibliothèque de Trans-sur-Erdre</t>
  </si>
  <si>
    <t>LI1888</t>
  </si>
  <si>
    <t>Bibliothèque de La Rouxière</t>
  </si>
  <si>
    <t>LI14002</t>
  </si>
  <si>
    <t>Bibliothèque La Chapelle St Sauveur</t>
  </si>
  <si>
    <t>La Roche-Blanche</t>
  </si>
  <si>
    <t>LI14135</t>
  </si>
  <si>
    <t>Bibliothèque de La Roche Blanche</t>
  </si>
  <si>
    <t>LI1853</t>
  </si>
  <si>
    <t>Médiathèque-Ludothèque Hélène Carrère D’Encausse</t>
  </si>
  <si>
    <t>https://www.mediatheque-carquefou.fr/</t>
  </si>
  <si>
    <t>/ Instagram /</t>
  </si>
  <si>
    <t>Pontchâteau</t>
  </si>
  <si>
    <t>LI5722</t>
  </si>
  <si>
    <t>Médiathèque intercommunale de Pont-Château</t>
  </si>
  <si>
    <t>Bouvron</t>
  </si>
  <si>
    <t>LI14126</t>
  </si>
  <si>
    <t>https://www.facebook.com/BouvronTiersLieu/</t>
  </si>
  <si>
    <t>Remouillé</t>
  </si>
  <si>
    <t>LI14161</t>
  </si>
  <si>
    <t>Bibliothèque D'un livre à l'autre</t>
  </si>
  <si>
    <t>Vieillevigne</t>
  </si>
  <si>
    <t>LI13892</t>
  </si>
  <si>
    <t>Bibliothèque-vidéothèque municipale</t>
  </si>
  <si>
    <t>petiteb.fr</t>
  </si>
  <si>
    <t>Frossay</t>
  </si>
  <si>
    <t>LI13968</t>
  </si>
  <si>
    <t>https://bibliothèque.frossay.fr</t>
  </si>
  <si>
    <t>Le Pallet</t>
  </si>
  <si>
    <t>LI4737</t>
  </si>
  <si>
    <t>Bibliotheque Du Pallet</t>
  </si>
  <si>
    <t>Mouzillon</t>
  </si>
  <si>
    <t>LI4736</t>
  </si>
  <si>
    <t>Bibliotheque De Mouzillon</t>
  </si>
  <si>
    <t>La Chapelle-Heulin</t>
  </si>
  <si>
    <t>LI4735</t>
  </si>
  <si>
    <t>Bibliotheque De La Chapelle-Heulin</t>
  </si>
  <si>
    <t>La Boissière-du-Doré</t>
  </si>
  <si>
    <t>LI4734</t>
  </si>
  <si>
    <t>Bibliotheque De La Boissiere-du-Doré</t>
  </si>
  <si>
    <t>LI1865</t>
  </si>
  <si>
    <t>https://www.bibliothequehautegoulaine.net/</t>
  </si>
  <si>
    <t>LI13562</t>
  </si>
  <si>
    <t>https://mediatheque.ville-lepellerin.fr/</t>
  </si>
  <si>
    <t>La Planche</t>
  </si>
  <si>
    <t>LI13994</t>
  </si>
  <si>
    <t>Bibliothèque communale</t>
  </si>
  <si>
    <t>Le Loroux-Bottereau</t>
  </si>
  <si>
    <t>LI4666</t>
  </si>
  <si>
    <t>Les Quatre Vents</t>
  </si>
  <si>
    <t>https://www.mediatheque-loroux-bottereau.fr/</t>
  </si>
  <si>
    <t>Saint-Père-en-Retz</t>
  </si>
  <si>
    <t>LI14164</t>
  </si>
  <si>
    <t>www.saintpereenretz.fr</t>
  </si>
  <si>
    <t>Cassiopée Standard</t>
  </si>
  <si>
    <t>LI10599</t>
  </si>
  <si>
    <t>La Ludothèque</t>
  </si>
  <si>
    <t>nc</t>
  </si>
  <si>
    <t>LI13119</t>
  </si>
  <si>
    <t>Médiathèque Gao-Xingjian</t>
  </si>
  <si>
    <t>www.la-bibliothèque.com</t>
  </si>
  <si>
    <t>LI10175</t>
  </si>
  <si>
    <t>Bibliothèque Bellevue</t>
  </si>
  <si>
    <t>www.la-bibliotheque.com</t>
  </si>
  <si>
    <t>LI10176</t>
  </si>
  <si>
    <t>Bibliothèque Bourg</t>
  </si>
  <si>
    <t>LI1850</t>
  </si>
  <si>
    <t>Sautron</t>
  </si>
  <si>
    <t>LI4463</t>
  </si>
  <si>
    <t>Médiathèque La Parenthèse Sautron</t>
  </si>
  <si>
    <t>www.laparenthese-sautron.fr</t>
  </si>
  <si>
    <t>Saint-Léger-les-Vignes</t>
  </si>
  <si>
    <t>LI14162</t>
  </si>
  <si>
    <t>https://mediatheque.mairie-saintlegerlesvignes.fr/</t>
  </si>
  <si>
    <t>idx</t>
  </si>
  <si>
    <t>nb</t>
  </si>
  <si>
    <t>Nom</t>
  </si>
  <si>
    <t>horaires</t>
  </si>
  <si>
    <t>places assises</t>
  </si>
  <si>
    <t>postes internet</t>
  </si>
  <si>
    <t>wifi ?</t>
  </si>
  <si>
    <t>SIGB</t>
  </si>
  <si>
    <t>Surface</t>
  </si>
  <si>
    <t>fonds livres</t>
  </si>
  <si>
    <t>acq° livres</t>
  </si>
  <si>
    <t>abos revues</t>
  </si>
  <si>
    <t>Fonds CD</t>
  </si>
  <si>
    <t>acq° CD</t>
  </si>
  <si>
    <t>Fonds DVD</t>
  </si>
  <si>
    <t>Acq° DVD</t>
  </si>
  <si>
    <t>Fonds JV</t>
  </si>
  <si>
    <t>Acq° JV</t>
  </si>
  <si>
    <t>FONDS</t>
  </si>
  <si>
    <t>ACQ°</t>
  </si>
  <si>
    <t>inscrits</t>
  </si>
  <si>
    <t>emprunteurs</t>
  </si>
  <si>
    <t>fréquentation</t>
  </si>
  <si>
    <t>dont prêts BDLA</t>
  </si>
  <si>
    <t>réseaux sociaux</t>
  </si>
  <si>
    <t>budget action culturelle</t>
  </si>
  <si>
    <t>budget acq°</t>
  </si>
  <si>
    <t>ETP</t>
  </si>
  <si>
    <t>bénévoles</t>
  </si>
  <si>
    <t>gratuité ?</t>
  </si>
  <si>
    <t>Blain - St Emilien</t>
  </si>
  <si>
    <t>Blain - Blain</t>
  </si>
  <si>
    <t>Chaumes-en-Retz - Chéméré</t>
  </si>
  <si>
    <t>Chaumes-en-Retz - La Sicaudais</t>
  </si>
  <si>
    <t>Chaumes-en-Retz - Arthon</t>
  </si>
  <si>
    <t>Divatte-sur-Loire - Barbechat</t>
  </si>
  <si>
    <t>Divatte-sur-Loire - la chapelle basse mer</t>
  </si>
  <si>
    <t>Guémené-Penfao - annexe</t>
  </si>
  <si>
    <t>Guémené-Penfao - centrale</t>
  </si>
  <si>
    <t>Loireauxence - Varades</t>
  </si>
  <si>
    <t>Loireauxence - Belligné</t>
  </si>
  <si>
    <t>Loireauxence - La Rouxière</t>
  </si>
  <si>
    <t>Loireauxence - la chapelle st sauveur</t>
  </si>
  <si>
    <t>Machecoul-Saint-Même - Machecoul</t>
  </si>
  <si>
    <t>Machecoul-Saint-Même - St Même</t>
  </si>
  <si>
    <t>Nantes - Patrimoine</t>
  </si>
  <si>
    <t>Nantes - Breil Malville</t>
  </si>
  <si>
    <t>Nantes - Erdre-Batignolles</t>
  </si>
  <si>
    <t>Nantes - Chantenay</t>
  </si>
  <si>
    <t>Nantes - Lisa Bresner</t>
  </si>
  <si>
    <t>Nantes - Floresca Guépin</t>
  </si>
  <si>
    <t>Nantes - Jacques Demy</t>
  </si>
  <si>
    <t>Nantes - Luce Courville</t>
  </si>
  <si>
    <t>Nantes - Manufacture</t>
  </si>
  <si>
    <t>Orvault - La Burgallière</t>
  </si>
  <si>
    <t>Orvault - Ormedo</t>
  </si>
  <si>
    <t>Orvault - petit Chantilivre</t>
  </si>
  <si>
    <t>Saint-Herblain - Hermeland</t>
  </si>
  <si>
    <t>Saint-Herblain - ludothèque</t>
  </si>
  <si>
    <t>Saint-Herblain - Gao Xinjian</t>
  </si>
  <si>
    <t>Saint-Herblain - Bellevue</t>
  </si>
  <si>
    <t>Saint-Herblain - Bourg</t>
  </si>
  <si>
    <t>Saint-Nazaire - médiathèque</t>
  </si>
  <si>
    <t>Saint-Nazaire - Anne Franck</t>
  </si>
  <si>
    <t>Saint-Nazaire - bibliobus</t>
  </si>
  <si>
    <t>Saint-Nazaire - ludothèque de place</t>
  </si>
  <si>
    <t>Vair-sur-Loire - St Herblon</t>
  </si>
  <si>
    <t>Vair-sur-Loire - Anetz</t>
  </si>
  <si>
    <t>Vallons-de-l'Erdre - st mars la jaille</t>
  </si>
  <si>
    <t>Vallons-de-l'Erdre - Bonnoeuvre</t>
  </si>
  <si>
    <t>Vallons-de-l'Erdre - Maumusson</t>
  </si>
  <si>
    <t>Vallons-de-l'Erdre - Freigné</t>
  </si>
  <si>
    <t>Vallons-de-l'Erdre - St sulpice des landes</t>
  </si>
  <si>
    <t>Vertou - centrale</t>
  </si>
  <si>
    <t>Vertou - annexe</t>
  </si>
  <si>
    <t>EPCI</t>
  </si>
  <si>
    <t>code, insee epci</t>
  </si>
  <si>
    <t>/ Facebook / YouTube /</t>
  </si>
  <si>
    <t>PortFolio</t>
  </si>
  <si>
    <t>/ YouTube /</t>
  </si>
  <si>
    <t>surface / hab</t>
  </si>
  <si>
    <t>Population</t>
  </si>
  <si>
    <t>nb docs / hab</t>
  </si>
  <si>
    <t>nb docs / m2</t>
  </si>
  <si>
    <t>Acq° / 100 hab</t>
  </si>
  <si>
    <t>Durée de conservation</t>
  </si>
  <si>
    <t>Âge théorique</t>
  </si>
  <si>
    <t>tx inscrits</t>
  </si>
  <si>
    <t>tx emprunteurs</t>
  </si>
  <si>
    <t>prêts / hab</t>
  </si>
  <si>
    <t>tx de rotation</t>
  </si>
  <si>
    <t>budget / hab</t>
  </si>
  <si>
    <t>ETP / 2000 hab</t>
  </si>
  <si>
    <t xml:space="preserve">prêts </t>
  </si>
  <si>
    <t>Comptage</t>
  </si>
  <si>
    <t>Vaut 1 pour toutes les bibliothèques. Permet de compter le nombre de bibliothèques dans les sommes dynamiques en haut de l'écran</t>
  </si>
  <si>
    <t>Horaires</t>
  </si>
  <si>
    <t>en heures par semaine</t>
  </si>
  <si>
    <t>Il s'agit de la surface utile qui comprend tous les espaces de la bibliothèque (y compris les bureaux, les espaces d'animations, les magasins…). Seule information présente</t>
  </si>
  <si>
    <t>à la fois dans le rapport simple et abrégé</t>
  </si>
  <si>
    <t>Surface / hab.</t>
  </si>
  <si>
    <t>Surface par habitant. La DRAC préconise 0,1 m2 / hab et pas moins de 0,07 m2 / hab</t>
  </si>
  <si>
    <t>Abos. Revues</t>
  </si>
  <si>
    <t>Abonnements à des revues</t>
  </si>
  <si>
    <t>Fonds</t>
  </si>
  <si>
    <t>Nombre total de documents (livres, cd, dvd, jeux…) SAUF les revues</t>
  </si>
  <si>
    <t>Nb docs / hab.</t>
  </si>
  <si>
    <t>Nombre de documents par habitant. La DRAC recommande 2 docs par habitant (plus en fait car ce chiffre ne prend normalement en compte que les livres)</t>
  </si>
  <si>
    <t>Ce chiffre permet d'évaluer l'adéquation (en volume)de votre offre documentaire avec la population</t>
  </si>
  <si>
    <t>Nb docs / m2</t>
  </si>
  <si>
    <t>Nombre de documents au mètre carré. Ce chiffre permet de voir si la bibliothèque est trop "tassée" ou si au contraire il y a de la place. Il semble préférable d'être aux alentours de 45 docs / m2</t>
  </si>
  <si>
    <t>ATTENTION, ce chiffre peut varier selon qu'une bibliothèque a beaucoup ou peu d'espaces dédiés exclusivement au stockage des documents</t>
  </si>
  <si>
    <t>Acq°</t>
  </si>
  <si>
    <t>Acquisitions tous supports SAUF les revues</t>
  </si>
  <si>
    <t>Acq° / 100 hab.</t>
  </si>
  <si>
    <t>Acquisitions pour 100 habitants</t>
  </si>
  <si>
    <t xml:space="preserve">Fonds divisé par les acquisitions annuelles. Ce chiffre indique le nombre d'année qu'il faudrait si l'on souhaitait renouveler totalement nos collections. 10 est un idéal, mais 13 convient pour la plupart des </t>
  </si>
  <si>
    <t>bibliothèques.</t>
  </si>
  <si>
    <t>Durée de conservation divisée par 2. Ce chiffre indique l'âge qu'auront à terme les collections si on en achète toujours autant et qu'on en désherbe autant qu'on en achète</t>
  </si>
  <si>
    <t>Idéalement 5 mais souvent compris entre 6 et 7. Un âge théorique trop important indique des acquisitions insuffisantes pour renouveler correctement les collections</t>
  </si>
  <si>
    <t>Inscrits et tx d'inscrits</t>
  </si>
  <si>
    <t>Il s'agit des personnes inscrites et à jour de leur cotisation. Cet indicateur n'est pas demandé dans le rapport abrégé, raison pour laquelle il ne figure pas dans la majorité des rapports</t>
  </si>
  <si>
    <t>Emprunteurs et tx. Emprunteurs</t>
  </si>
  <si>
    <t>Il s'agit des personnes ayant effectué au moins un prêt dans l'année. Contrairement au précédent, cet indicateur figure dans tous les rapports</t>
  </si>
  <si>
    <t>Fréquentation</t>
  </si>
  <si>
    <t>nombre de passages dans la bibliothèque. Chiffre fourni généralement par des compteurs de passage ou par comptage manuel</t>
  </si>
  <si>
    <t>Prêts / hab</t>
  </si>
  <si>
    <t>Prêts par habitant. Indicateur d'activité de la bibliothèque en proportion de sa population</t>
  </si>
  <si>
    <t>Taux de rotation</t>
  </si>
  <si>
    <t>nombre de prêts divisé par le nombre de documents. Cela représente le nombre de fois qu'un document est emprunté en moyenne chaque année</t>
  </si>
  <si>
    <t>budget acquisitions</t>
  </si>
  <si>
    <t>Budget d'acquisition de documents tous supports Y COMPRIS les revues (il est difficile d'exclure ce support du budget)</t>
  </si>
  <si>
    <t>budget acq° / hab</t>
  </si>
  <si>
    <t>Budget d'acquisition par habitant. La DRAC recommande 2€ par habitant (en fait un peu plus car ce chiffre ne prend normalement en compte que les livres)</t>
  </si>
  <si>
    <t>Nombre d'équivalents temps plein (prend en compte les temps partiels)</t>
  </si>
  <si>
    <t>ETP / 2000 hab.</t>
  </si>
  <si>
    <t>Equivalents Temps Plein pour 2000 habitants. La DRAC recommande 1 ETP pour 2000 habitants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</si>
</sst>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rgb="FF0070C0"/>
      <name val="Aptos Narrow"/>
      <family val="2"/>
      <scheme val="minor"/>
    </font>
    <font>
      <b/>
      <sz val="14"/>
      <color rgb="FFFF0000"/>
      <name val="Aptos Narrow"/>
      <family val="2"/>
      <scheme val="minor"/>
    </font>
    <font>
      <b/>
      <sz val="11"/>
      <color rgb="FF0070C0"/>
      <name val="Calibri"/>
      <family val="2"/>
    </font>
    <font>
      <sz val="1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6">
    <xf numFmtId="0" fontId="0" fillId="0" borderId="0" xfId="0"/>
    <xf numFmtId="0" fontId="16" fillId="0" borderId="0" xfId="0" applyFont="1"/>
    <xf numFmtId="0" fontId="16" fillId="0" borderId="10" xfId="0" applyFont="1" applyBorder="1"/>
    <xf numFmtId="0" fontId="0" fillId="0" borderId="15" xfId="0" applyBorder="1"/>
    <xf numFmtId="0" fontId="0" fillId="0" borderId="18" xfId="0" applyBorder="1"/>
    <xf numFmtId="164" fontId="14" fillId="0" borderId="14" xfId="0" applyNumberFormat="1" applyFont="1" applyBorder="1" applyAlignment="1">
      <alignment horizontal="left"/>
    </xf>
    <xf numFmtId="0" fontId="16" fillId="0" borderId="0" xfId="0" applyFont="1" applyAlignment="1">
      <alignment wrapText="1"/>
    </xf>
    <xf numFmtId="0" fontId="19" fillId="0" borderId="0" xfId="0" applyFont="1"/>
    <xf numFmtId="0" fontId="19" fillId="0" borderId="0" xfId="0" applyFont="1" applyAlignment="1">
      <alignment horizontal="left"/>
    </xf>
    <xf numFmtId="2" fontId="19" fillId="0" borderId="0" xfId="0" applyNumberFormat="1" applyFont="1" applyAlignment="1">
      <alignment horizontal="left"/>
    </xf>
    <xf numFmtId="164" fontId="19" fillId="0" borderId="0" xfId="0" applyNumberFormat="1" applyFont="1" applyAlignment="1">
      <alignment horizontal="left"/>
    </xf>
    <xf numFmtId="1" fontId="19" fillId="0" borderId="0" xfId="0" applyNumberFormat="1" applyFont="1" applyAlignment="1">
      <alignment horizontal="left"/>
    </xf>
    <xf numFmtId="0" fontId="16" fillId="0" borderId="10" xfId="0" applyFont="1" applyBorder="1" applyAlignment="1">
      <alignment horizontal="left" wrapText="1"/>
    </xf>
    <xf numFmtId="0" fontId="16" fillId="0" borderId="11" xfId="0" applyFont="1" applyBorder="1" applyAlignment="1">
      <alignment horizontal="left" wrapText="1"/>
    </xf>
    <xf numFmtId="0" fontId="18" fillId="0" borderId="11" xfId="0" applyFont="1" applyBorder="1" applyAlignment="1">
      <alignment horizontal="left" wrapText="1"/>
    </xf>
    <xf numFmtId="0" fontId="16" fillId="0" borderId="12" xfId="0" applyFont="1" applyBorder="1" applyAlignment="1">
      <alignment horizontal="left" wrapText="1"/>
    </xf>
    <xf numFmtId="0" fontId="0" fillId="0" borderId="13" xfId="0" applyBorder="1" applyAlignment="1">
      <alignment horizontal="left"/>
    </xf>
    <xf numFmtId="0" fontId="0" fillId="0" borderId="14" xfId="0" applyBorder="1" applyAlignment="1">
      <alignment horizontal="left"/>
    </xf>
    <xf numFmtId="2" fontId="0" fillId="0" borderId="14" xfId="0" applyNumberFormat="1" applyBorder="1" applyAlignment="1">
      <alignment horizontal="left"/>
    </xf>
    <xf numFmtId="164" fontId="0" fillId="0" borderId="14" xfId="0" applyNumberFormat="1" applyBorder="1" applyAlignment="1">
      <alignment horizontal="left"/>
    </xf>
    <xf numFmtId="0" fontId="0" fillId="0" borderId="15" xfId="0" applyBorder="1" applyAlignment="1">
      <alignment horizontal="left"/>
    </xf>
    <xf numFmtId="0" fontId="14" fillId="0" borderId="14" xfId="0" applyFont="1" applyBorder="1" applyAlignment="1">
      <alignment horizontal="left"/>
    </xf>
    <xf numFmtId="1" fontId="14" fillId="0" borderId="14" xfId="0" applyNumberFormat="1" applyFont="1" applyBorder="1" applyAlignment="1">
      <alignment horizontal="left"/>
    </xf>
    <xf numFmtId="0" fontId="14" fillId="0" borderId="13" xfId="0" applyFont="1"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20" fillId="0" borderId="11" xfId="0" applyFont="1" applyBorder="1" applyAlignment="1">
      <alignment horizontal="left" wrapText="1"/>
    </xf>
    <xf numFmtId="2" fontId="0" fillId="0" borderId="17" xfId="0" applyNumberFormat="1" applyBorder="1" applyAlignment="1">
      <alignment horizontal="left"/>
    </xf>
    <xf numFmtId="164" fontId="0" fillId="0" borderId="17" xfId="0" applyNumberFormat="1" applyBorder="1" applyAlignment="1">
      <alignment horizontal="left"/>
    </xf>
    <xf numFmtId="0" fontId="0" fillId="0" borderId="16" xfId="0" applyBorder="1" applyAlignment="1">
      <alignment horizontal="left"/>
    </xf>
    <xf numFmtId="0" fontId="0" fillId="0" borderId="12" xfId="0" applyBorder="1"/>
    <xf numFmtId="0" fontId="16" fillId="33" borderId="13" xfId="0" applyFont="1" applyFill="1" applyBorder="1"/>
    <xf numFmtId="0" fontId="0" fillId="33" borderId="15" xfId="0" applyFill="1" applyBorder="1"/>
    <xf numFmtId="0" fontId="16" fillId="0" borderId="13" xfId="0" applyFont="1" applyBorder="1"/>
    <xf numFmtId="0" fontId="16" fillId="0" borderId="16" xfId="0" applyFont="1" applyBorder="1"/>
    <xf numFmtId="0" fontId="21" fillId="0" borderId="14" xfId="0" applyFont="1" applyBorder="1" applyAlignment="1">
      <alignment horizontal="left"/>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180975</xdr:rowOff>
    </xdr:from>
    <xdr:to>
      <xdr:col>2</xdr:col>
      <xdr:colOff>133350</xdr:colOff>
      <xdr:row>9</xdr:row>
      <xdr:rowOff>57150</xdr:rowOff>
    </xdr:to>
    <xdr:sp macro="" textlink="">
      <xdr:nvSpPr>
        <xdr:cNvPr id="2" name="ZoneTexte 1">
          <a:extLst>
            <a:ext uri="{FF2B5EF4-FFF2-40B4-BE49-F238E27FC236}">
              <a16:creationId xmlns:a16="http://schemas.microsoft.com/office/drawing/2014/main" id="{84F7A3E1-3B27-4A58-9CC4-2B7129550466}"/>
            </a:ext>
          </a:extLst>
        </xdr:cNvPr>
        <xdr:cNvSpPr txBox="1"/>
      </xdr:nvSpPr>
      <xdr:spPr>
        <a:xfrm>
          <a:off x="180975" y="180975"/>
          <a:ext cx="14077950"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Ce document présente une vision synthétique</a:t>
          </a:r>
          <a:r>
            <a:rPr lang="fr-FR" sz="1100" b="1" baseline="0"/>
            <a:t> et simplifiée des statistiques des bibliothèques de Loire-Atlantique telles que saisies dans le rapport SCRIB (données de 2024 saisies en 2025).</a:t>
          </a:r>
        </a:p>
        <a:p>
          <a:endParaRPr lang="fr-FR" sz="1100" b="1"/>
        </a:p>
        <a:p>
          <a:r>
            <a:rPr lang="fr-FR" sz="1100" b="1"/>
            <a:t>Les données principales</a:t>
          </a:r>
          <a:r>
            <a:rPr lang="fr-FR" sz="1100" b="1" baseline="0"/>
            <a:t> se trouvent dans l'onglet "synthèse". Une ligne par bibliothèque et une colonne par indicateur. Les colonnes dont les intitulés sont </a:t>
          </a:r>
          <a:r>
            <a:rPr lang="fr-FR" sz="1100" b="1" baseline="0">
              <a:solidFill>
                <a:srgbClr val="0070C0"/>
              </a:solidFill>
            </a:rPr>
            <a:t>bleus</a:t>
          </a:r>
          <a:r>
            <a:rPr lang="fr-FR" sz="1100" b="1" baseline="0"/>
            <a:t> sont des calculs. Les données en </a:t>
          </a:r>
          <a:r>
            <a:rPr lang="fr-FR" sz="1100" b="1" baseline="0">
              <a:solidFill>
                <a:srgbClr val="FF0000"/>
              </a:solidFill>
            </a:rPr>
            <a:t>rouge</a:t>
          </a:r>
          <a:r>
            <a:rPr lang="fr-FR" sz="1100" b="1" baseline="0"/>
            <a:t> sont des données qui ont dû être recalculées (par exemple pour les réseaux quand on dispose du total pour le réseau mais pas du détail par bibliothèque)</a:t>
          </a:r>
        </a:p>
        <a:p>
          <a:endParaRPr lang="fr-FR" sz="1100" b="1" baseline="0"/>
        </a:p>
        <a:p>
          <a:r>
            <a:rPr lang="fr-FR" sz="1100" b="1" baseline="0"/>
            <a:t>La première ligne (en rouge) est une somme dynamique. Vous pouvez utiliser les filtres pour restreindre les bibliothèques affichées, et les totaux se mettront automatiquement à jour (par exemple pour calculer le taux d'emprunteurs des bibliothèques d'une com com ou des villes entre 2000 et 4000 habitants...)</a:t>
          </a:r>
        </a:p>
        <a:p>
          <a:pPr algn="ctr"/>
          <a:r>
            <a:rPr lang="fr-FR" sz="1600" b="1" baseline="0">
              <a:solidFill>
                <a:schemeClr val="accent5"/>
              </a:solidFill>
            </a:rPr>
            <a:t>Explications des principales colonnes</a:t>
          </a:r>
          <a:endParaRPr lang="fr-FR" sz="1600" b="1">
            <a:solidFill>
              <a:schemeClr val="accent5"/>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86B5-0097-4708-8517-F880F9B3BFA2}">
  <dimension ref="A11:B37"/>
  <sheetViews>
    <sheetView topLeftCell="A12" workbookViewId="0">
      <selection activeCell="B32" sqref="B32"/>
    </sheetView>
  </sheetViews>
  <sheetFormatPr baseColWidth="10" defaultColWidth="9.140625" defaultRowHeight="15" x14ac:dyDescent="0.25"/>
  <cols>
    <col min="1" max="1" width="29.5703125" style="1" customWidth="1"/>
    <col min="2" max="2" width="182.28515625" customWidth="1"/>
  </cols>
  <sheetData>
    <row r="11" spans="1:2" ht="15.75" thickBot="1" x14ac:dyDescent="0.3"/>
    <row r="12" spans="1:2" ht="20.100000000000001" customHeight="1" x14ac:dyDescent="0.25">
      <c r="A12" s="2" t="s">
        <v>865</v>
      </c>
      <c r="B12" s="30" t="s">
        <v>866</v>
      </c>
    </row>
    <row r="13" spans="1:2" ht="20.100000000000001" customHeight="1" x14ac:dyDescent="0.25">
      <c r="A13" s="31" t="s">
        <v>867</v>
      </c>
      <c r="B13" s="32" t="s">
        <v>868</v>
      </c>
    </row>
    <row r="14" spans="1:2" ht="20.100000000000001" customHeight="1" x14ac:dyDescent="0.25">
      <c r="A14" s="33" t="s">
        <v>779</v>
      </c>
      <c r="B14" s="3" t="s">
        <v>869</v>
      </c>
    </row>
    <row r="15" spans="1:2" ht="20.100000000000001" customHeight="1" x14ac:dyDescent="0.25">
      <c r="A15" s="33"/>
      <c r="B15" s="3" t="s">
        <v>870</v>
      </c>
    </row>
    <row r="16" spans="1:2" ht="20.100000000000001" customHeight="1" x14ac:dyDescent="0.25">
      <c r="A16" s="31" t="s">
        <v>871</v>
      </c>
      <c r="B16" s="32" t="s">
        <v>872</v>
      </c>
    </row>
    <row r="17" spans="1:2" ht="20.100000000000001" customHeight="1" x14ac:dyDescent="0.25">
      <c r="A17" s="33" t="s">
        <v>873</v>
      </c>
      <c r="B17" s="3" t="s">
        <v>874</v>
      </c>
    </row>
    <row r="18" spans="1:2" ht="20.100000000000001" customHeight="1" x14ac:dyDescent="0.25">
      <c r="A18" s="31" t="s">
        <v>875</v>
      </c>
      <c r="B18" s="32" t="s">
        <v>876</v>
      </c>
    </row>
    <row r="19" spans="1:2" ht="20.100000000000001" customHeight="1" x14ac:dyDescent="0.25">
      <c r="A19" s="33" t="s">
        <v>877</v>
      </c>
      <c r="B19" s="3" t="s">
        <v>878</v>
      </c>
    </row>
    <row r="20" spans="1:2" ht="20.100000000000001" customHeight="1" x14ac:dyDescent="0.25">
      <c r="A20" s="33"/>
      <c r="B20" s="3" t="s">
        <v>879</v>
      </c>
    </row>
    <row r="21" spans="1:2" ht="20.100000000000001" customHeight="1" x14ac:dyDescent="0.25">
      <c r="A21" s="31" t="s">
        <v>880</v>
      </c>
      <c r="B21" s="32" t="s">
        <v>881</v>
      </c>
    </row>
    <row r="22" spans="1:2" ht="20.100000000000001" customHeight="1" x14ac:dyDescent="0.25">
      <c r="A22" s="31"/>
      <c r="B22" s="32" t="s">
        <v>882</v>
      </c>
    </row>
    <row r="23" spans="1:2" ht="20.100000000000001" customHeight="1" x14ac:dyDescent="0.25">
      <c r="A23" s="33" t="s">
        <v>883</v>
      </c>
      <c r="B23" s="3" t="s">
        <v>884</v>
      </c>
    </row>
    <row r="24" spans="1:2" ht="20.100000000000001" customHeight="1" x14ac:dyDescent="0.25">
      <c r="A24" s="31" t="s">
        <v>885</v>
      </c>
      <c r="B24" s="32" t="s">
        <v>886</v>
      </c>
    </row>
    <row r="25" spans="1:2" ht="20.100000000000001" customHeight="1" x14ac:dyDescent="0.25">
      <c r="A25" s="33" t="s">
        <v>856</v>
      </c>
      <c r="B25" s="3" t="s">
        <v>887</v>
      </c>
    </row>
    <row r="26" spans="1:2" ht="20.100000000000001" customHeight="1" x14ac:dyDescent="0.25">
      <c r="A26" s="33"/>
      <c r="B26" s="3" t="s">
        <v>888</v>
      </c>
    </row>
    <row r="27" spans="1:2" ht="20.100000000000001" customHeight="1" x14ac:dyDescent="0.25">
      <c r="A27" s="31" t="s">
        <v>857</v>
      </c>
      <c r="B27" s="32" t="s">
        <v>889</v>
      </c>
    </row>
    <row r="28" spans="1:2" ht="20.100000000000001" customHeight="1" x14ac:dyDescent="0.25">
      <c r="A28" s="31"/>
      <c r="B28" s="32" t="s">
        <v>890</v>
      </c>
    </row>
    <row r="29" spans="1:2" ht="20.100000000000001" customHeight="1" x14ac:dyDescent="0.25">
      <c r="A29" s="33" t="s">
        <v>891</v>
      </c>
      <c r="B29" s="3" t="s">
        <v>892</v>
      </c>
    </row>
    <row r="30" spans="1:2" ht="20.100000000000001" customHeight="1" x14ac:dyDescent="0.25">
      <c r="A30" s="31" t="s">
        <v>893</v>
      </c>
      <c r="B30" s="32" t="s">
        <v>894</v>
      </c>
    </row>
    <row r="31" spans="1:2" ht="20.100000000000001" customHeight="1" x14ac:dyDescent="0.25">
      <c r="A31" s="33" t="s">
        <v>895</v>
      </c>
      <c r="B31" s="3" t="s">
        <v>896</v>
      </c>
    </row>
    <row r="32" spans="1:2" ht="20.100000000000001" customHeight="1" x14ac:dyDescent="0.25">
      <c r="A32" s="31" t="s">
        <v>897</v>
      </c>
      <c r="B32" s="32" t="s">
        <v>898</v>
      </c>
    </row>
    <row r="33" spans="1:2" ht="20.100000000000001" customHeight="1" x14ac:dyDescent="0.25">
      <c r="A33" s="33" t="s">
        <v>899</v>
      </c>
      <c r="B33" s="3" t="s">
        <v>900</v>
      </c>
    </row>
    <row r="34" spans="1:2" ht="20.100000000000001" customHeight="1" x14ac:dyDescent="0.25">
      <c r="A34" s="31" t="s">
        <v>901</v>
      </c>
      <c r="B34" s="32" t="s">
        <v>902</v>
      </c>
    </row>
    <row r="35" spans="1:2" ht="20.100000000000001" customHeight="1" x14ac:dyDescent="0.25">
      <c r="A35" s="33" t="s">
        <v>903</v>
      </c>
      <c r="B35" s="3" t="s">
        <v>904</v>
      </c>
    </row>
    <row r="36" spans="1:2" ht="20.100000000000001" customHeight="1" x14ac:dyDescent="0.25">
      <c r="A36" s="31" t="s">
        <v>798</v>
      </c>
      <c r="B36" s="32" t="s">
        <v>905</v>
      </c>
    </row>
    <row r="37" spans="1:2" ht="20.100000000000001" customHeight="1" thickBot="1" x14ac:dyDescent="0.3">
      <c r="A37" s="34" t="s">
        <v>906</v>
      </c>
      <c r="B37" s="4" t="s">
        <v>907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D83F-B20E-46E7-9A11-953EA2BCE5C8}">
  <sheetPr filterMode="1"/>
  <dimension ref="A1:BE232"/>
  <sheetViews>
    <sheetView tabSelected="1" workbookViewId="0">
      <pane xSplit="1" ySplit="2" topLeftCell="B3" activePane="bottomRight" state="frozen"/>
      <selection pane="topRight" activeCell="B1" sqref="B1"/>
      <selection pane="bottomLeft" activeCell="A3" sqref="A3"/>
      <selection pane="bottomRight" activeCell="AP204" sqref="AP204"/>
    </sheetView>
  </sheetViews>
  <sheetFormatPr baseColWidth="10" defaultRowHeight="15" x14ac:dyDescent="0.25"/>
  <cols>
    <col min="1" max="1" width="29.28515625" customWidth="1"/>
    <col min="2" max="2" width="10.28515625" customWidth="1"/>
    <col min="3" max="3" width="2.85546875" customWidth="1"/>
    <col min="4" max="4" width="2.42578125" customWidth="1"/>
    <col min="5" max="5" width="2.28515625" customWidth="1"/>
    <col min="6" max="6" width="2.85546875" customWidth="1"/>
    <col min="7" max="7" width="2.28515625" customWidth="1"/>
    <col min="8" max="8" width="40.28515625" customWidth="1"/>
    <col min="9" max="9" width="5.42578125" customWidth="1"/>
    <col min="10" max="10" width="7.42578125" customWidth="1"/>
    <col min="11" max="11" width="9.28515625" customWidth="1"/>
    <col min="12" max="12" width="39.85546875" customWidth="1"/>
    <col min="13" max="13" width="14.7109375" customWidth="1"/>
    <col min="14" max="16" width="11.5703125" bestFit="1" customWidth="1"/>
    <col min="19" max="20" width="11.5703125" bestFit="1" customWidth="1"/>
    <col min="21" max="28" width="1.7109375" customWidth="1"/>
    <col min="29" max="29" width="13.140625" customWidth="1"/>
    <col min="30" max="30" width="12.28515625" bestFit="1" customWidth="1"/>
    <col min="31" max="33" width="11.5703125" bestFit="1" customWidth="1"/>
    <col min="34" max="34" width="11.5703125" customWidth="1"/>
    <col min="35" max="35" width="12.85546875" customWidth="1"/>
    <col min="36" max="36" width="11.5703125" customWidth="1"/>
    <col min="37" max="37" width="11.5703125" bestFit="1" customWidth="1"/>
    <col min="38" max="38" width="11.5703125" customWidth="1"/>
    <col min="39" max="40" width="13" customWidth="1"/>
    <col min="41" max="41" width="13.42578125" customWidth="1"/>
    <col min="42" max="42" width="17.5703125" customWidth="1"/>
    <col min="43" max="43" width="9.7109375" customWidth="1"/>
    <col min="44" max="44" width="10.140625" customWidth="1"/>
    <col min="45" max="45" width="2.42578125" customWidth="1"/>
    <col min="46" max="47" width="2.5703125" customWidth="1"/>
    <col min="48" max="48" width="18" customWidth="1"/>
    <col min="51" max="51" width="15.85546875" customWidth="1"/>
    <col min="52" max="53" width="15" customWidth="1"/>
    <col min="54" max="55" width="10" customWidth="1"/>
    <col min="56" max="56" width="11.5703125" bestFit="1" customWidth="1"/>
  </cols>
  <sheetData>
    <row r="1" spans="1:57" s="7" customFormat="1" ht="33.75" customHeight="1" thickBot="1" x14ac:dyDescent="0.35">
      <c r="A1" s="8"/>
      <c r="B1" s="8"/>
      <c r="C1" s="8"/>
      <c r="D1" s="8"/>
      <c r="E1" s="8"/>
      <c r="F1" s="8"/>
      <c r="G1" s="8"/>
      <c r="H1" s="8"/>
      <c r="I1" s="8"/>
      <c r="J1" s="8">
        <f>SUBTOTAL(9,J3:J232)</f>
        <v>196</v>
      </c>
      <c r="K1" s="8">
        <f t="shared" ref="K1:BD1" si="0">SUBTOTAL(9,K3:K232)</f>
        <v>196</v>
      </c>
      <c r="L1" s="8"/>
      <c r="M1" s="8">
        <f t="shared" si="0"/>
        <v>706288</v>
      </c>
      <c r="N1" s="8">
        <f t="shared" si="0"/>
        <v>2204.2999999999997</v>
      </c>
      <c r="O1" s="8">
        <f t="shared" si="0"/>
        <v>4495</v>
      </c>
      <c r="P1" s="8">
        <f t="shared" si="0"/>
        <v>293</v>
      </c>
      <c r="Q1" s="8"/>
      <c r="R1" s="8"/>
      <c r="S1" s="8">
        <f t="shared" si="0"/>
        <v>47656</v>
      </c>
      <c r="T1" s="9">
        <f>S1/M1</f>
        <v>6.74738916702535E-2</v>
      </c>
      <c r="U1" s="8">
        <f t="shared" si="0"/>
        <v>1619299</v>
      </c>
      <c r="V1" s="8">
        <f t="shared" si="0"/>
        <v>117918</v>
      </c>
      <c r="W1" s="8">
        <f t="shared" si="0"/>
        <v>71558</v>
      </c>
      <c r="X1" s="8">
        <f t="shared" si="0"/>
        <v>2134</v>
      </c>
      <c r="Y1" s="8">
        <f t="shared" si="0"/>
        <v>113191</v>
      </c>
      <c r="Z1" s="8">
        <f t="shared" si="0"/>
        <v>6134</v>
      </c>
      <c r="AA1" s="8">
        <f t="shared" si="0"/>
        <v>1971</v>
      </c>
      <c r="AB1" s="8">
        <f t="shared" si="0"/>
        <v>317</v>
      </c>
      <c r="AC1" s="8">
        <f t="shared" si="0"/>
        <v>9423</v>
      </c>
      <c r="AD1" s="8">
        <f t="shared" si="0"/>
        <v>1806019</v>
      </c>
      <c r="AE1" s="10">
        <f>AD1/M1</f>
        <v>2.5570574609790908</v>
      </c>
      <c r="AF1" s="10">
        <f>AD1/S1</f>
        <v>37.896990935034417</v>
      </c>
      <c r="AG1" s="8">
        <f t="shared" si="0"/>
        <v>126503</v>
      </c>
      <c r="AH1" s="10">
        <f>AG1*100/M1</f>
        <v>17.910965498493532</v>
      </c>
      <c r="AI1" s="10">
        <f>AD1/AG1</f>
        <v>14.276491466605535</v>
      </c>
      <c r="AJ1" s="10">
        <f>AI1/2</f>
        <v>7.1382457333027673</v>
      </c>
      <c r="AK1" s="8">
        <f t="shared" si="0"/>
        <v>106755</v>
      </c>
      <c r="AL1" s="10">
        <f>(AK1*100)/M1</f>
        <v>15.114938948417644</v>
      </c>
      <c r="AM1" s="8">
        <f t="shared" si="0"/>
        <v>124785</v>
      </c>
      <c r="AN1" s="10">
        <f>(AM1*100)/M1</f>
        <v>17.667721949119905</v>
      </c>
      <c r="AO1" s="8">
        <f t="shared" si="0"/>
        <v>620928</v>
      </c>
      <c r="AP1" s="8">
        <f t="shared" si="0"/>
        <v>4511396</v>
      </c>
      <c r="AQ1" s="10">
        <f>AP1/M1</f>
        <v>6.3874736651337694</v>
      </c>
      <c r="AR1" s="10">
        <f>AP1/AD1</f>
        <v>2.4979781497315368</v>
      </c>
      <c r="AS1" s="8">
        <f t="shared" si="0"/>
        <v>317709</v>
      </c>
      <c r="AT1" s="8">
        <f t="shared" si="0"/>
        <v>609</v>
      </c>
      <c r="AU1" s="8">
        <f t="shared" si="0"/>
        <v>14021</v>
      </c>
      <c r="AV1" s="8">
        <f t="shared" si="0"/>
        <v>332339</v>
      </c>
      <c r="AW1" s="8"/>
      <c r="AX1" s="8"/>
      <c r="AY1" s="11">
        <f t="shared" si="0"/>
        <v>545655.6</v>
      </c>
      <c r="AZ1" s="8">
        <f t="shared" si="0"/>
        <v>1837904.9999999998</v>
      </c>
      <c r="BA1" s="10">
        <f>AZ1/M1</f>
        <v>2.6022033504745936</v>
      </c>
      <c r="BB1" s="11">
        <f t="shared" si="0"/>
        <v>290.16777777777776</v>
      </c>
      <c r="BC1" s="10">
        <f>(BB1*2000)/M1</f>
        <v>0.82166985076279864</v>
      </c>
      <c r="BD1" s="8">
        <f t="shared" si="0"/>
        <v>2844</v>
      </c>
      <c r="BE1" s="8"/>
    </row>
    <row r="2" spans="1:57" s="6" customFormat="1" ht="42" customHeight="1" x14ac:dyDescent="0.25">
      <c r="A2" s="12" t="s">
        <v>773</v>
      </c>
      <c r="B2" s="13" t="s">
        <v>0</v>
      </c>
      <c r="C2" s="13" t="s">
        <v>1</v>
      </c>
      <c r="D2" s="13" t="s">
        <v>2</v>
      </c>
      <c r="E2" s="13" t="s">
        <v>3</v>
      </c>
      <c r="F2" s="13" t="s">
        <v>8</v>
      </c>
      <c r="G2" s="13" t="s">
        <v>847</v>
      </c>
      <c r="H2" s="13" t="s">
        <v>846</v>
      </c>
      <c r="I2" s="13" t="s">
        <v>771</v>
      </c>
      <c r="J2" s="13" t="s">
        <v>772</v>
      </c>
      <c r="K2" s="13" t="s">
        <v>368</v>
      </c>
      <c r="L2" s="13" t="s">
        <v>4</v>
      </c>
      <c r="M2" s="13" t="s">
        <v>852</v>
      </c>
      <c r="N2" s="13" t="s">
        <v>774</v>
      </c>
      <c r="O2" s="13" t="s">
        <v>775</v>
      </c>
      <c r="P2" s="13" t="s">
        <v>776</v>
      </c>
      <c r="Q2" s="13" t="s">
        <v>777</v>
      </c>
      <c r="R2" s="13" t="s">
        <v>778</v>
      </c>
      <c r="S2" s="13" t="s">
        <v>779</v>
      </c>
      <c r="T2" s="14" t="s">
        <v>851</v>
      </c>
      <c r="U2" s="13" t="s">
        <v>780</v>
      </c>
      <c r="V2" s="13" t="s">
        <v>781</v>
      </c>
      <c r="W2" s="13" t="s">
        <v>783</v>
      </c>
      <c r="X2" s="13" t="s">
        <v>784</v>
      </c>
      <c r="Y2" s="13" t="s">
        <v>785</v>
      </c>
      <c r="Z2" s="13" t="s">
        <v>786</v>
      </c>
      <c r="AA2" s="13" t="s">
        <v>787</v>
      </c>
      <c r="AB2" s="13" t="s">
        <v>788</v>
      </c>
      <c r="AC2" s="13" t="s">
        <v>782</v>
      </c>
      <c r="AD2" s="13" t="s">
        <v>789</v>
      </c>
      <c r="AE2" s="14" t="s">
        <v>853</v>
      </c>
      <c r="AF2" s="14" t="s">
        <v>854</v>
      </c>
      <c r="AG2" s="13" t="s">
        <v>790</v>
      </c>
      <c r="AH2" s="26" t="s">
        <v>855</v>
      </c>
      <c r="AI2" s="26" t="s">
        <v>856</v>
      </c>
      <c r="AJ2" s="26" t="s">
        <v>857</v>
      </c>
      <c r="AK2" s="13" t="s">
        <v>791</v>
      </c>
      <c r="AL2" s="14" t="s">
        <v>858</v>
      </c>
      <c r="AM2" s="13" t="s">
        <v>792</v>
      </c>
      <c r="AN2" s="14" t="s">
        <v>859</v>
      </c>
      <c r="AO2" s="13" t="s">
        <v>793</v>
      </c>
      <c r="AP2" s="13" t="s">
        <v>864</v>
      </c>
      <c r="AQ2" s="14" t="s">
        <v>860</v>
      </c>
      <c r="AR2" s="14" t="s">
        <v>861</v>
      </c>
      <c r="AS2" s="13" t="s">
        <v>5</v>
      </c>
      <c r="AT2" s="13" t="s">
        <v>6</v>
      </c>
      <c r="AU2" s="13" t="s">
        <v>7</v>
      </c>
      <c r="AV2" s="13" t="s">
        <v>794</v>
      </c>
      <c r="AW2" s="13" t="s">
        <v>795</v>
      </c>
      <c r="AX2" s="13" t="s">
        <v>795</v>
      </c>
      <c r="AY2" s="13" t="s">
        <v>796</v>
      </c>
      <c r="AZ2" s="13" t="s">
        <v>797</v>
      </c>
      <c r="BA2" s="14" t="s">
        <v>862</v>
      </c>
      <c r="BB2" s="13" t="s">
        <v>798</v>
      </c>
      <c r="BC2" s="14" t="s">
        <v>863</v>
      </c>
      <c r="BD2" s="13" t="s">
        <v>799</v>
      </c>
      <c r="BE2" s="15" t="s">
        <v>800</v>
      </c>
    </row>
    <row r="3" spans="1:57" x14ac:dyDescent="0.25">
      <c r="A3" s="16" t="s">
        <v>115</v>
      </c>
      <c r="B3" s="17" t="s">
        <v>116</v>
      </c>
      <c r="C3" s="17" t="s">
        <v>117</v>
      </c>
      <c r="D3" s="17">
        <v>44170</v>
      </c>
      <c r="E3" s="17" t="s">
        <v>115</v>
      </c>
      <c r="F3" s="17">
        <v>44001</v>
      </c>
      <c r="G3" s="17">
        <v>244400537</v>
      </c>
      <c r="H3" s="17" t="s">
        <v>119</v>
      </c>
      <c r="I3" s="17">
        <v>24</v>
      </c>
      <c r="J3" s="17">
        <v>1</v>
      </c>
      <c r="K3" s="17">
        <v>1</v>
      </c>
      <c r="L3" s="17" t="s">
        <v>118</v>
      </c>
      <c r="M3" s="17">
        <v>2083</v>
      </c>
      <c r="N3" s="17">
        <v>6</v>
      </c>
      <c r="O3" s="17">
        <v>28</v>
      </c>
      <c r="P3" s="17">
        <v>1</v>
      </c>
      <c r="Q3" s="17" t="s">
        <v>14</v>
      </c>
      <c r="R3" s="17" t="s">
        <v>20</v>
      </c>
      <c r="S3" s="17">
        <v>130</v>
      </c>
      <c r="T3" s="18">
        <f t="shared" ref="T3:T25" si="1">S3/M3</f>
        <v>6.240998559769563E-2</v>
      </c>
      <c r="U3" s="17">
        <v>3766</v>
      </c>
      <c r="V3" s="17">
        <v>306</v>
      </c>
      <c r="W3" s="17">
        <v>76</v>
      </c>
      <c r="X3" s="17">
        <v>0</v>
      </c>
      <c r="Y3" s="17">
        <v>60</v>
      </c>
      <c r="Z3" s="17">
        <v>0</v>
      </c>
      <c r="AA3" s="17">
        <v>0</v>
      </c>
      <c r="AB3" s="17">
        <v>0</v>
      </c>
      <c r="AC3" s="17">
        <v>6</v>
      </c>
      <c r="AD3" s="17">
        <f t="shared" ref="AD3:AD66" si="2">U3+W3+Y3+AA3</f>
        <v>3902</v>
      </c>
      <c r="AE3" s="19">
        <f t="shared" ref="AE3:AE25" si="3">AD3/M3</f>
        <v>1.873259721555449</v>
      </c>
      <c r="AF3" s="19">
        <f t="shared" ref="AF3:AF36" si="4">AD3/S3</f>
        <v>30.015384615384615</v>
      </c>
      <c r="AG3" s="17">
        <f t="shared" ref="AG3:AG66" si="5">V3+X3+Z3+AB3</f>
        <v>306</v>
      </c>
      <c r="AH3" s="19">
        <f t="shared" ref="AH3:AH25" si="6">(AG3*100)/M3</f>
        <v>14.690350456072972</v>
      </c>
      <c r="AI3" s="19">
        <f>AD3/AG3</f>
        <v>12.751633986928105</v>
      </c>
      <c r="AJ3" s="19">
        <f>AI3/2</f>
        <v>6.3758169934640527</v>
      </c>
      <c r="AK3" s="17"/>
      <c r="AL3" s="19">
        <f t="shared" ref="AL3:AL25" si="7">(AK3*100)/M3</f>
        <v>0</v>
      </c>
      <c r="AM3" s="17">
        <v>205</v>
      </c>
      <c r="AN3" s="19">
        <f t="shared" ref="AN3:AN25" si="8">(AM3*100)/M3</f>
        <v>9.8415746519443115</v>
      </c>
      <c r="AO3" s="17">
        <v>1261</v>
      </c>
      <c r="AP3" s="17">
        <v>5964</v>
      </c>
      <c r="AQ3" s="19">
        <f t="shared" ref="AQ3:AQ25" si="9">AP3/M3</f>
        <v>2.8631781084973595</v>
      </c>
      <c r="AR3" s="19">
        <f t="shared" ref="AR3:AR28" si="10">AP3/AD3</f>
        <v>1.5284469502819067</v>
      </c>
      <c r="AS3" s="17">
        <v>349</v>
      </c>
      <c r="AT3" s="17">
        <v>0</v>
      </c>
      <c r="AU3" s="17">
        <v>29</v>
      </c>
      <c r="AV3" s="17">
        <f t="shared" ref="AV3:AV66" si="11">AS3+AT3+AU3</f>
        <v>378</v>
      </c>
      <c r="AW3" s="17" t="s">
        <v>14</v>
      </c>
      <c r="AX3" s="17"/>
      <c r="AY3" s="22">
        <v>547.93973820696465</v>
      </c>
      <c r="AZ3" s="22">
        <v>4737.2111251580282</v>
      </c>
      <c r="BA3" s="19">
        <f t="shared" ref="BA3:BA25" si="12">AZ3/M3</f>
        <v>2.2742252161104313</v>
      </c>
      <c r="BB3" s="5">
        <v>0.44285714285714284</v>
      </c>
      <c r="BC3" s="19">
        <f t="shared" ref="BC3:BC25" si="13">(BB3*2000)/M3</f>
        <v>0.42521089088539876</v>
      </c>
      <c r="BD3" s="17">
        <v>10</v>
      </c>
      <c r="BE3" s="20" t="s">
        <v>14</v>
      </c>
    </row>
    <row r="4" spans="1:57" x14ac:dyDescent="0.25">
      <c r="A4" s="16" t="s">
        <v>421</v>
      </c>
      <c r="B4" s="17" t="s">
        <v>422</v>
      </c>
      <c r="C4" s="17" t="s">
        <v>423</v>
      </c>
      <c r="D4" s="17">
        <v>44140</v>
      </c>
      <c r="E4" s="17" t="s">
        <v>421</v>
      </c>
      <c r="F4" s="17">
        <v>44002</v>
      </c>
      <c r="G4" s="17">
        <v>200067635</v>
      </c>
      <c r="H4" s="17" t="s">
        <v>93</v>
      </c>
      <c r="I4" s="17">
        <v>114</v>
      </c>
      <c r="J4" s="17">
        <v>1</v>
      </c>
      <c r="K4" s="17">
        <v>1</v>
      </c>
      <c r="L4" s="17" t="s">
        <v>424</v>
      </c>
      <c r="M4" s="17">
        <v>4210</v>
      </c>
      <c r="N4" s="17">
        <v>9</v>
      </c>
      <c r="O4" s="17">
        <v>15</v>
      </c>
      <c r="P4" s="17">
        <v>0</v>
      </c>
      <c r="Q4" s="17" t="s">
        <v>14</v>
      </c>
      <c r="R4" s="17" t="s">
        <v>198</v>
      </c>
      <c r="S4" s="17">
        <v>92</v>
      </c>
      <c r="T4" s="18">
        <f t="shared" si="1"/>
        <v>2.1852731591448932E-2</v>
      </c>
      <c r="U4" s="17">
        <v>4922</v>
      </c>
      <c r="V4" s="17">
        <v>754</v>
      </c>
      <c r="W4" s="17">
        <v>0</v>
      </c>
      <c r="X4" s="17">
        <v>0</v>
      </c>
      <c r="Y4" s="17">
        <v>326</v>
      </c>
      <c r="Z4" s="17">
        <v>0</v>
      </c>
      <c r="AA4" s="17">
        <v>0</v>
      </c>
      <c r="AB4" s="17">
        <v>0</v>
      </c>
      <c r="AC4" s="17">
        <v>5</v>
      </c>
      <c r="AD4" s="17">
        <f t="shared" si="2"/>
        <v>5248</v>
      </c>
      <c r="AE4" s="19">
        <f t="shared" si="3"/>
        <v>1.2465558194774347</v>
      </c>
      <c r="AF4" s="19">
        <f t="shared" si="4"/>
        <v>57.043478260869563</v>
      </c>
      <c r="AG4" s="17">
        <f t="shared" si="5"/>
        <v>754</v>
      </c>
      <c r="AH4" s="19">
        <f t="shared" si="6"/>
        <v>17.909738717339668</v>
      </c>
      <c r="AI4" s="19">
        <f>AD4/AG4</f>
        <v>6.9602122015915118</v>
      </c>
      <c r="AJ4" s="19">
        <f>AI4/2</f>
        <v>3.4801061007957559</v>
      </c>
      <c r="AK4" s="17"/>
      <c r="AL4" s="19">
        <f t="shared" si="7"/>
        <v>0</v>
      </c>
      <c r="AM4" s="17">
        <v>518</v>
      </c>
      <c r="AN4" s="19">
        <f t="shared" si="8"/>
        <v>12.304038004750593</v>
      </c>
      <c r="AO4" s="17">
        <v>2971</v>
      </c>
      <c r="AP4" s="17">
        <v>10143</v>
      </c>
      <c r="AQ4" s="19">
        <f t="shared" si="9"/>
        <v>2.4092636579572448</v>
      </c>
      <c r="AR4" s="19">
        <f t="shared" si="10"/>
        <v>1.9327362804878048</v>
      </c>
      <c r="AS4" s="17"/>
      <c r="AT4" s="17"/>
      <c r="AU4" s="17"/>
      <c r="AV4" s="17">
        <f t="shared" si="11"/>
        <v>0</v>
      </c>
      <c r="AW4" s="17" t="s">
        <v>13</v>
      </c>
      <c r="AX4" s="17"/>
      <c r="AY4" s="17">
        <v>350</v>
      </c>
      <c r="AZ4" s="17">
        <v>4000</v>
      </c>
      <c r="BA4" s="19">
        <f t="shared" si="12"/>
        <v>0.95011876484560565</v>
      </c>
      <c r="BB4" s="17"/>
      <c r="BC4" s="19">
        <f t="shared" si="13"/>
        <v>0</v>
      </c>
      <c r="BD4" s="17">
        <v>20</v>
      </c>
      <c r="BE4" s="20" t="s">
        <v>14</v>
      </c>
    </row>
    <row r="5" spans="1:57" x14ac:dyDescent="0.25">
      <c r="A5" s="16" t="s">
        <v>9</v>
      </c>
      <c r="B5" s="17" t="s">
        <v>10</v>
      </c>
      <c r="C5" s="17" t="s">
        <v>11</v>
      </c>
      <c r="D5" s="17">
        <v>44150</v>
      </c>
      <c r="E5" s="17" t="s">
        <v>9</v>
      </c>
      <c r="F5" s="17">
        <v>44003</v>
      </c>
      <c r="G5" s="17">
        <v>244400552</v>
      </c>
      <c r="H5" s="17" t="s">
        <v>15</v>
      </c>
      <c r="I5" s="17">
        <v>1</v>
      </c>
      <c r="J5" s="17">
        <v>1</v>
      </c>
      <c r="K5" s="17">
        <v>1</v>
      </c>
      <c r="L5" s="17" t="s">
        <v>12</v>
      </c>
      <c r="M5" s="17">
        <v>11488</v>
      </c>
      <c r="N5" s="17">
        <v>25</v>
      </c>
      <c r="O5" s="17">
        <v>20</v>
      </c>
      <c r="P5" s="17">
        <v>3</v>
      </c>
      <c r="Q5" s="17" t="s">
        <v>13</v>
      </c>
      <c r="R5" s="17" t="s">
        <v>42</v>
      </c>
      <c r="S5" s="17">
        <v>1187</v>
      </c>
      <c r="T5" s="18">
        <f t="shared" si="1"/>
        <v>0.10332520891364902</v>
      </c>
      <c r="U5" s="17">
        <v>33526</v>
      </c>
      <c r="V5" s="17"/>
      <c r="W5" s="17">
        <v>10878</v>
      </c>
      <c r="X5" s="17"/>
      <c r="Y5" s="17">
        <v>3848</v>
      </c>
      <c r="Z5" s="17"/>
      <c r="AA5" s="17">
        <v>0</v>
      </c>
      <c r="AB5" s="17">
        <v>0</v>
      </c>
      <c r="AC5" s="17"/>
      <c r="AD5" s="17">
        <f t="shared" si="2"/>
        <v>48252</v>
      </c>
      <c r="AE5" s="19">
        <f t="shared" si="3"/>
        <v>4.2002089136490248</v>
      </c>
      <c r="AF5" s="19">
        <f t="shared" si="4"/>
        <v>40.650379106992418</v>
      </c>
      <c r="AG5" s="17">
        <f t="shared" si="5"/>
        <v>0</v>
      </c>
      <c r="AH5" s="19">
        <f t="shared" si="6"/>
        <v>0</v>
      </c>
      <c r="AI5" s="19"/>
      <c r="AJ5" s="19"/>
      <c r="AK5" s="17"/>
      <c r="AL5" s="19">
        <f t="shared" si="7"/>
        <v>0</v>
      </c>
      <c r="AM5" s="17">
        <v>2955</v>
      </c>
      <c r="AN5" s="19">
        <f t="shared" si="8"/>
        <v>25.722493036211699</v>
      </c>
      <c r="AO5" s="17"/>
      <c r="AP5" s="17">
        <v>170395</v>
      </c>
      <c r="AQ5" s="19">
        <f t="shared" si="9"/>
        <v>14.832433844011142</v>
      </c>
      <c r="AR5" s="19">
        <f t="shared" si="10"/>
        <v>3.53135621321396</v>
      </c>
      <c r="AS5" s="17"/>
      <c r="AT5" s="17"/>
      <c r="AU5" s="17"/>
      <c r="AV5" s="17">
        <f t="shared" si="11"/>
        <v>0</v>
      </c>
      <c r="AW5" s="17" t="s">
        <v>13</v>
      </c>
      <c r="AX5" s="17" t="s">
        <v>429</v>
      </c>
      <c r="AY5" s="22">
        <v>13328.236929133</v>
      </c>
      <c r="AZ5" s="22">
        <v>61831.482106750183</v>
      </c>
      <c r="BA5" s="19">
        <f t="shared" si="12"/>
        <v>5.3822668964789502</v>
      </c>
      <c r="BB5" s="5">
        <v>3.3180778032036615</v>
      </c>
      <c r="BC5" s="19">
        <f t="shared" si="13"/>
        <v>0.57765978468030321</v>
      </c>
      <c r="BD5" s="22">
        <v>48.054919908466822</v>
      </c>
      <c r="BE5" s="20" t="s">
        <v>14</v>
      </c>
    </row>
    <row r="6" spans="1:57" x14ac:dyDescent="0.25">
      <c r="A6" s="16" t="s">
        <v>522</v>
      </c>
      <c r="B6" s="17" t="s">
        <v>523</v>
      </c>
      <c r="C6" s="17" t="s">
        <v>524</v>
      </c>
      <c r="D6" s="17">
        <v>44410</v>
      </c>
      <c r="E6" s="17" t="s">
        <v>522</v>
      </c>
      <c r="F6" s="17">
        <v>44006</v>
      </c>
      <c r="G6" s="17">
        <v>244400610</v>
      </c>
      <c r="H6" s="17" t="s">
        <v>76</v>
      </c>
      <c r="I6" s="17">
        <v>147</v>
      </c>
      <c r="J6" s="17">
        <v>1</v>
      </c>
      <c r="K6" s="17">
        <v>1</v>
      </c>
      <c r="L6" s="17" t="s">
        <v>525</v>
      </c>
      <c r="M6" s="17">
        <v>1926</v>
      </c>
      <c r="N6" s="17">
        <v>10</v>
      </c>
      <c r="O6" s="17">
        <v>10</v>
      </c>
      <c r="P6" s="17">
        <v>1</v>
      </c>
      <c r="Q6" s="17" t="s">
        <v>14</v>
      </c>
      <c r="R6" s="17" t="s">
        <v>526</v>
      </c>
      <c r="S6" s="17">
        <v>75</v>
      </c>
      <c r="T6" s="18">
        <f t="shared" si="1"/>
        <v>3.8940809968847349E-2</v>
      </c>
      <c r="U6" s="17">
        <v>14243</v>
      </c>
      <c r="V6" s="17">
        <v>167</v>
      </c>
      <c r="W6" s="17">
        <v>0</v>
      </c>
      <c r="X6" s="17">
        <v>0</v>
      </c>
      <c r="Y6" s="17">
        <v>0</v>
      </c>
      <c r="Z6" s="17">
        <v>0</v>
      </c>
      <c r="AA6" s="17">
        <v>0</v>
      </c>
      <c r="AB6" s="17">
        <v>0</v>
      </c>
      <c r="AC6" s="17">
        <v>7</v>
      </c>
      <c r="AD6" s="17">
        <f t="shared" si="2"/>
        <v>14243</v>
      </c>
      <c r="AE6" s="19">
        <f t="shared" si="3"/>
        <v>7.3951194184839046</v>
      </c>
      <c r="AF6" s="19">
        <f t="shared" si="4"/>
        <v>189.90666666666667</v>
      </c>
      <c r="AG6" s="17">
        <f t="shared" si="5"/>
        <v>167</v>
      </c>
      <c r="AH6" s="19">
        <f t="shared" si="6"/>
        <v>8.670820353063343</v>
      </c>
      <c r="AI6" s="19">
        <f t="shared" ref="AI6:AI28" si="14">AD6/AG6</f>
        <v>85.287425149700596</v>
      </c>
      <c r="AJ6" s="19">
        <f t="shared" ref="AJ6:AJ28" si="15">AI6/2</f>
        <v>42.643712574850298</v>
      </c>
      <c r="AK6" s="17"/>
      <c r="AL6" s="19">
        <f t="shared" si="7"/>
        <v>0</v>
      </c>
      <c r="AM6" s="17">
        <v>414</v>
      </c>
      <c r="AN6" s="19">
        <f t="shared" si="8"/>
        <v>21.495327102803738</v>
      </c>
      <c r="AO6" s="17"/>
      <c r="AP6" s="17">
        <v>13997</v>
      </c>
      <c r="AQ6" s="19">
        <f t="shared" si="9"/>
        <v>7.2673935617860854</v>
      </c>
      <c r="AR6" s="19">
        <f t="shared" si="10"/>
        <v>0.98272835778979151</v>
      </c>
      <c r="AS6" s="17"/>
      <c r="AT6" s="17"/>
      <c r="AU6" s="17"/>
      <c r="AV6" s="17">
        <f t="shared" si="11"/>
        <v>0</v>
      </c>
      <c r="AW6" s="17" t="s">
        <v>13</v>
      </c>
      <c r="AX6" s="17"/>
      <c r="AY6" s="17">
        <v>0</v>
      </c>
      <c r="AZ6" s="17">
        <v>2000</v>
      </c>
      <c r="BA6" s="19">
        <f t="shared" si="12"/>
        <v>1.0384215991692627</v>
      </c>
      <c r="BB6" s="17">
        <v>0.4</v>
      </c>
      <c r="BC6" s="19">
        <f t="shared" si="13"/>
        <v>0.4153686396677051</v>
      </c>
      <c r="BD6" s="17">
        <v>12</v>
      </c>
      <c r="BE6" s="20" t="s">
        <v>13</v>
      </c>
    </row>
    <row r="7" spans="1:57" x14ac:dyDescent="0.25">
      <c r="A7" s="16" t="s">
        <v>330</v>
      </c>
      <c r="B7" s="17" t="s">
        <v>331</v>
      </c>
      <c r="C7" s="17" t="s">
        <v>320</v>
      </c>
      <c r="D7" s="17">
        <v>44460</v>
      </c>
      <c r="E7" s="17" t="s">
        <v>330</v>
      </c>
      <c r="F7" s="17">
        <v>44007</v>
      </c>
      <c r="G7" s="17">
        <v>243500741</v>
      </c>
      <c r="H7" s="17" t="s">
        <v>155</v>
      </c>
      <c r="I7" s="17">
        <v>86</v>
      </c>
      <c r="J7" s="17">
        <v>1</v>
      </c>
      <c r="K7" s="17">
        <v>1</v>
      </c>
      <c r="L7" s="17" t="s">
        <v>154</v>
      </c>
      <c r="M7" s="17">
        <v>2514</v>
      </c>
      <c r="N7" s="17">
        <v>13.5</v>
      </c>
      <c r="O7" s="17">
        <v>14</v>
      </c>
      <c r="P7" s="17">
        <v>1</v>
      </c>
      <c r="Q7" s="17" t="s">
        <v>13</v>
      </c>
      <c r="R7" s="17" t="s">
        <v>65</v>
      </c>
      <c r="S7" s="17">
        <v>160</v>
      </c>
      <c r="T7" s="18">
        <f t="shared" si="1"/>
        <v>6.3643595863166272E-2</v>
      </c>
      <c r="U7" s="17">
        <v>6467</v>
      </c>
      <c r="V7" s="17">
        <v>399</v>
      </c>
      <c r="W7" s="17">
        <v>316</v>
      </c>
      <c r="X7" s="17">
        <v>5</v>
      </c>
      <c r="Y7" s="17">
        <v>884</v>
      </c>
      <c r="Z7" s="17">
        <v>0</v>
      </c>
      <c r="AA7" s="17">
        <v>0</v>
      </c>
      <c r="AB7" s="17">
        <v>0</v>
      </c>
      <c r="AC7" s="17">
        <v>16</v>
      </c>
      <c r="AD7" s="17">
        <f t="shared" si="2"/>
        <v>7667</v>
      </c>
      <c r="AE7" s="19">
        <f t="shared" si="3"/>
        <v>3.0497215592680988</v>
      </c>
      <c r="AF7" s="19">
        <f t="shared" si="4"/>
        <v>47.918750000000003</v>
      </c>
      <c r="AG7" s="17">
        <f t="shared" si="5"/>
        <v>404</v>
      </c>
      <c r="AH7" s="19">
        <f t="shared" si="6"/>
        <v>16.070007955449483</v>
      </c>
      <c r="AI7" s="19">
        <f t="shared" si="14"/>
        <v>18.977722772277229</v>
      </c>
      <c r="AJ7" s="19">
        <f t="shared" si="15"/>
        <v>9.4888613861386144</v>
      </c>
      <c r="AK7" s="17">
        <v>279</v>
      </c>
      <c r="AL7" s="19">
        <f t="shared" si="7"/>
        <v>11.097852028639618</v>
      </c>
      <c r="AM7" s="17">
        <v>199</v>
      </c>
      <c r="AN7" s="19">
        <f t="shared" si="8"/>
        <v>7.9156722354813045</v>
      </c>
      <c r="AO7" s="17"/>
      <c r="AP7" s="17">
        <v>10557</v>
      </c>
      <c r="AQ7" s="19">
        <f t="shared" si="9"/>
        <v>4.1992840095465391</v>
      </c>
      <c r="AR7" s="19">
        <f t="shared" si="10"/>
        <v>1.376940133037694</v>
      </c>
      <c r="AS7" s="17">
        <v>41</v>
      </c>
      <c r="AT7" s="17"/>
      <c r="AU7" s="17">
        <v>1</v>
      </c>
      <c r="AV7" s="17">
        <f t="shared" si="11"/>
        <v>42</v>
      </c>
      <c r="AW7" s="17" t="s">
        <v>14</v>
      </c>
      <c r="AX7" s="17"/>
      <c r="AY7" s="17">
        <v>2822</v>
      </c>
      <c r="AZ7" s="17">
        <v>7809</v>
      </c>
      <c r="BA7" s="19">
        <f t="shared" si="12"/>
        <v>3.1062052505966586</v>
      </c>
      <c r="BB7" s="17">
        <v>1.35</v>
      </c>
      <c r="BC7" s="19">
        <f t="shared" si="13"/>
        <v>1.0739856801909309</v>
      </c>
      <c r="BD7" s="17">
        <v>7</v>
      </c>
      <c r="BE7" s="20" t="s">
        <v>14</v>
      </c>
    </row>
    <row r="8" spans="1:57" x14ac:dyDescent="0.25">
      <c r="A8" s="16" t="s">
        <v>137</v>
      </c>
      <c r="B8" s="17" t="s">
        <v>138</v>
      </c>
      <c r="C8" s="17" t="s">
        <v>139</v>
      </c>
      <c r="D8" s="17">
        <v>44115</v>
      </c>
      <c r="E8" s="17" t="s">
        <v>137</v>
      </c>
      <c r="F8" s="17">
        <v>44009</v>
      </c>
      <c r="G8" s="17">
        <v>244400404</v>
      </c>
      <c r="H8" s="17" t="s">
        <v>24</v>
      </c>
      <c r="I8" s="17">
        <v>29</v>
      </c>
      <c r="J8" s="17">
        <v>1</v>
      </c>
      <c r="K8" s="17">
        <v>1</v>
      </c>
      <c r="L8" s="17" t="s">
        <v>140</v>
      </c>
      <c r="M8" s="17">
        <v>9772</v>
      </c>
      <c r="N8" s="17">
        <v>22</v>
      </c>
      <c r="O8" s="17">
        <v>57</v>
      </c>
      <c r="P8" s="17">
        <v>4</v>
      </c>
      <c r="Q8" s="17" t="s">
        <v>14</v>
      </c>
      <c r="R8" s="17" t="s">
        <v>29</v>
      </c>
      <c r="S8" s="17">
        <v>690</v>
      </c>
      <c r="T8" s="18">
        <f t="shared" si="1"/>
        <v>7.060990585345886E-2</v>
      </c>
      <c r="U8" s="17">
        <v>32789</v>
      </c>
      <c r="V8" s="17">
        <v>1020</v>
      </c>
      <c r="W8" s="17">
        <v>56</v>
      </c>
      <c r="X8" s="17">
        <v>0</v>
      </c>
      <c r="Y8" s="17">
        <v>4938</v>
      </c>
      <c r="Z8" s="17">
        <v>162</v>
      </c>
      <c r="AA8" s="17">
        <v>0</v>
      </c>
      <c r="AB8" s="17">
        <v>0</v>
      </c>
      <c r="AC8" s="17">
        <v>36</v>
      </c>
      <c r="AD8" s="17">
        <f t="shared" si="2"/>
        <v>37783</v>
      </c>
      <c r="AE8" s="19">
        <f t="shared" si="3"/>
        <v>3.8664551780597627</v>
      </c>
      <c r="AF8" s="19">
        <f t="shared" si="4"/>
        <v>54.757971014492753</v>
      </c>
      <c r="AG8" s="17">
        <f t="shared" si="5"/>
        <v>1182</v>
      </c>
      <c r="AH8" s="19">
        <f t="shared" si="6"/>
        <v>12.09578387228817</v>
      </c>
      <c r="AI8" s="19">
        <f t="shared" si="14"/>
        <v>31.965313028764804</v>
      </c>
      <c r="AJ8" s="19">
        <f t="shared" si="15"/>
        <v>15.982656514382402</v>
      </c>
      <c r="AK8" s="17">
        <v>1880</v>
      </c>
      <c r="AL8" s="19">
        <f t="shared" si="7"/>
        <v>19.238641015145312</v>
      </c>
      <c r="AM8" s="17">
        <v>1565</v>
      </c>
      <c r="AN8" s="19">
        <f t="shared" si="8"/>
        <v>16.015145313139584</v>
      </c>
      <c r="AO8" s="17"/>
      <c r="AP8" s="17">
        <v>70195</v>
      </c>
      <c r="AQ8" s="19">
        <f t="shared" si="9"/>
        <v>7.1832787556283257</v>
      </c>
      <c r="AR8" s="19">
        <f t="shared" si="10"/>
        <v>1.8578461212714712</v>
      </c>
      <c r="AS8" s="17"/>
      <c r="AT8" s="17"/>
      <c r="AU8" s="17">
        <v>0</v>
      </c>
      <c r="AV8" s="17">
        <f t="shared" si="11"/>
        <v>0</v>
      </c>
      <c r="AW8" s="17" t="s">
        <v>14</v>
      </c>
      <c r="AX8" s="17"/>
      <c r="AY8" s="17">
        <v>6354</v>
      </c>
      <c r="AZ8" s="17">
        <v>25479</v>
      </c>
      <c r="BA8" s="19">
        <f t="shared" si="12"/>
        <v>2.6073475235366352</v>
      </c>
      <c r="BB8" s="17">
        <v>4</v>
      </c>
      <c r="BC8" s="19">
        <f t="shared" si="13"/>
        <v>0.81866557511256655</v>
      </c>
      <c r="BD8" s="17">
        <v>0</v>
      </c>
      <c r="BE8" s="20" t="s">
        <v>14</v>
      </c>
    </row>
    <row r="9" spans="1:57" x14ac:dyDescent="0.25">
      <c r="A9" s="16" t="s">
        <v>159</v>
      </c>
      <c r="B9" s="17" t="s">
        <v>160</v>
      </c>
      <c r="C9" s="17" t="s">
        <v>161</v>
      </c>
      <c r="D9" s="17">
        <v>44740</v>
      </c>
      <c r="E9" s="17" t="s">
        <v>159</v>
      </c>
      <c r="F9" s="17">
        <v>44010</v>
      </c>
      <c r="G9" s="17">
        <v>244400610</v>
      </c>
      <c r="H9" s="17" t="s">
        <v>76</v>
      </c>
      <c r="I9" s="17">
        <v>35</v>
      </c>
      <c r="J9" s="17">
        <v>1</v>
      </c>
      <c r="K9" s="17">
        <v>1</v>
      </c>
      <c r="L9" s="17" t="s">
        <v>162</v>
      </c>
      <c r="M9" s="17">
        <v>2901</v>
      </c>
      <c r="N9" s="17">
        <v>21</v>
      </c>
      <c r="O9" s="17">
        <v>34</v>
      </c>
      <c r="P9" s="17">
        <v>1</v>
      </c>
      <c r="Q9" s="17" t="s">
        <v>13</v>
      </c>
      <c r="R9" s="17" t="s">
        <v>65</v>
      </c>
      <c r="S9" s="17">
        <v>282</v>
      </c>
      <c r="T9" s="18">
        <f t="shared" si="1"/>
        <v>9.7207859358841783E-2</v>
      </c>
      <c r="U9" s="17">
        <v>15482</v>
      </c>
      <c r="V9" s="17">
        <v>1738</v>
      </c>
      <c r="W9" s="17">
        <v>318</v>
      </c>
      <c r="X9" s="17">
        <v>4</v>
      </c>
      <c r="Y9" s="17">
        <v>1390</v>
      </c>
      <c r="Z9" s="17">
        <v>67</v>
      </c>
      <c r="AA9" s="17">
        <v>50</v>
      </c>
      <c r="AB9" s="17">
        <v>21</v>
      </c>
      <c r="AC9" s="17">
        <v>41</v>
      </c>
      <c r="AD9" s="17">
        <f t="shared" si="2"/>
        <v>17240</v>
      </c>
      <c r="AE9" s="19">
        <f t="shared" si="3"/>
        <v>5.9427783522923132</v>
      </c>
      <c r="AF9" s="19">
        <f t="shared" si="4"/>
        <v>61.134751773049643</v>
      </c>
      <c r="AG9" s="17">
        <f t="shared" si="5"/>
        <v>1830</v>
      </c>
      <c r="AH9" s="19">
        <f t="shared" si="6"/>
        <v>63.081695966907965</v>
      </c>
      <c r="AI9" s="19">
        <f t="shared" si="14"/>
        <v>9.4207650273224051</v>
      </c>
      <c r="AJ9" s="19">
        <f t="shared" si="15"/>
        <v>4.7103825136612025</v>
      </c>
      <c r="AK9" s="17">
        <v>1451</v>
      </c>
      <c r="AL9" s="19">
        <f t="shared" si="7"/>
        <v>50.017235436056531</v>
      </c>
      <c r="AM9" s="17">
        <v>1298</v>
      </c>
      <c r="AN9" s="19">
        <f t="shared" si="8"/>
        <v>44.743192002757667</v>
      </c>
      <c r="AO9" s="17">
        <v>14244</v>
      </c>
      <c r="AP9" s="17">
        <v>32580</v>
      </c>
      <c r="AQ9" s="19">
        <f t="shared" si="9"/>
        <v>11.230610134436402</v>
      </c>
      <c r="AR9" s="19">
        <f t="shared" si="10"/>
        <v>1.8897911832946637</v>
      </c>
      <c r="AS9" s="17">
        <v>2828</v>
      </c>
      <c r="AT9" s="17"/>
      <c r="AU9" s="17">
        <v>314</v>
      </c>
      <c r="AV9" s="17">
        <f t="shared" si="11"/>
        <v>3142</v>
      </c>
      <c r="AW9" s="17" t="s">
        <v>14</v>
      </c>
      <c r="AX9" s="17"/>
      <c r="AY9" s="17">
        <v>7500</v>
      </c>
      <c r="AZ9" s="17">
        <v>21700</v>
      </c>
      <c r="BA9" s="19">
        <f t="shared" si="12"/>
        <v>7.4801792485349878</v>
      </c>
      <c r="BB9" s="17">
        <v>2.8</v>
      </c>
      <c r="BC9" s="19">
        <f t="shared" si="13"/>
        <v>1.9303688383316098</v>
      </c>
      <c r="BD9" s="17">
        <v>0</v>
      </c>
      <c r="BE9" s="20" t="s">
        <v>14</v>
      </c>
    </row>
    <row r="10" spans="1:57" x14ac:dyDescent="0.25">
      <c r="A10" s="16" t="s">
        <v>362</v>
      </c>
      <c r="B10" s="17" t="s">
        <v>363</v>
      </c>
      <c r="C10" s="17" t="s">
        <v>364</v>
      </c>
      <c r="D10" s="17">
        <v>44160</v>
      </c>
      <c r="E10" s="17" t="s">
        <v>362</v>
      </c>
      <c r="F10" s="17">
        <v>44013</v>
      </c>
      <c r="G10" s="17">
        <v>244400644</v>
      </c>
      <c r="H10" s="17" t="s">
        <v>67</v>
      </c>
      <c r="I10" s="17">
        <v>97</v>
      </c>
      <c r="J10" s="17">
        <v>1</v>
      </c>
      <c r="K10" s="17">
        <v>1</v>
      </c>
      <c r="L10" s="17" t="s">
        <v>71</v>
      </c>
      <c r="M10" s="17">
        <v>3326</v>
      </c>
      <c r="N10" s="17">
        <v>16</v>
      </c>
      <c r="O10" s="17">
        <v>14</v>
      </c>
      <c r="P10" s="17">
        <v>1</v>
      </c>
      <c r="Q10" s="17" t="s">
        <v>13</v>
      </c>
      <c r="R10" s="17" t="s">
        <v>65</v>
      </c>
      <c r="S10" s="17">
        <v>179</v>
      </c>
      <c r="T10" s="18">
        <f t="shared" si="1"/>
        <v>5.3818400481058327E-2</v>
      </c>
      <c r="U10" s="17">
        <v>5655</v>
      </c>
      <c r="V10" s="17">
        <v>662</v>
      </c>
      <c r="W10" s="17">
        <v>0</v>
      </c>
      <c r="X10" s="17">
        <v>0</v>
      </c>
      <c r="Y10" s="17">
        <v>1052</v>
      </c>
      <c r="Z10" s="17">
        <v>53</v>
      </c>
      <c r="AA10" s="17">
        <v>0</v>
      </c>
      <c r="AB10" s="17">
        <v>0</v>
      </c>
      <c r="AC10" s="17">
        <v>18</v>
      </c>
      <c r="AD10" s="17">
        <f t="shared" si="2"/>
        <v>6707</v>
      </c>
      <c r="AE10" s="19">
        <f t="shared" si="3"/>
        <v>2.0165363800360794</v>
      </c>
      <c r="AF10" s="19">
        <f t="shared" si="4"/>
        <v>37.469273743016757</v>
      </c>
      <c r="AG10" s="17">
        <f t="shared" si="5"/>
        <v>715</v>
      </c>
      <c r="AH10" s="19">
        <f t="shared" si="6"/>
        <v>21.497294046903185</v>
      </c>
      <c r="AI10" s="19">
        <f t="shared" si="14"/>
        <v>9.3804195804195807</v>
      </c>
      <c r="AJ10" s="19">
        <f t="shared" si="15"/>
        <v>4.6902097902097903</v>
      </c>
      <c r="AK10" s="17">
        <v>602</v>
      </c>
      <c r="AL10" s="19">
        <f t="shared" si="7"/>
        <v>18.099819603126878</v>
      </c>
      <c r="AM10" s="17">
        <v>498</v>
      </c>
      <c r="AN10" s="19">
        <f t="shared" si="8"/>
        <v>14.972940469031871</v>
      </c>
      <c r="AO10" s="17"/>
      <c r="AP10" s="17">
        <v>17259</v>
      </c>
      <c r="AQ10" s="19">
        <f t="shared" si="9"/>
        <v>5.1891160553217075</v>
      </c>
      <c r="AR10" s="19">
        <f t="shared" si="10"/>
        <v>2.5732816460414494</v>
      </c>
      <c r="AS10" s="17"/>
      <c r="AT10" s="17"/>
      <c r="AU10" s="17"/>
      <c r="AV10" s="17">
        <f t="shared" si="11"/>
        <v>0</v>
      </c>
      <c r="AW10" s="17" t="s">
        <v>13</v>
      </c>
      <c r="AX10" s="17" t="s">
        <v>43</v>
      </c>
      <c r="AY10" s="22">
        <v>7829.2</v>
      </c>
      <c r="AZ10" s="17">
        <v>11845</v>
      </c>
      <c r="BA10" s="19">
        <f t="shared" si="12"/>
        <v>3.5613349368610945</v>
      </c>
      <c r="BB10" s="5">
        <v>1.9422222222222221</v>
      </c>
      <c r="BC10" s="19">
        <f t="shared" si="13"/>
        <v>1.1679027193158282</v>
      </c>
      <c r="BD10" s="17">
        <v>12</v>
      </c>
      <c r="BE10" s="20" t="s">
        <v>13</v>
      </c>
    </row>
    <row r="11" spans="1:57" x14ac:dyDescent="0.25">
      <c r="A11" s="23" t="s">
        <v>802</v>
      </c>
      <c r="B11" s="17" t="s">
        <v>763</v>
      </c>
      <c r="C11" s="17" t="s">
        <v>139</v>
      </c>
      <c r="D11" s="17">
        <v>44130</v>
      </c>
      <c r="E11" s="17" t="s">
        <v>656</v>
      </c>
      <c r="F11" s="17">
        <v>44015</v>
      </c>
      <c r="G11" s="17">
        <v>244400453</v>
      </c>
      <c r="H11" s="17" t="s">
        <v>561</v>
      </c>
      <c r="I11" s="17">
        <v>229</v>
      </c>
      <c r="J11" s="17">
        <v>1</v>
      </c>
      <c r="K11" s="17">
        <v>1</v>
      </c>
      <c r="L11" s="17" t="s">
        <v>560</v>
      </c>
      <c r="M11" s="21">
        <v>9840</v>
      </c>
      <c r="N11" s="17">
        <v>22</v>
      </c>
      <c r="O11" s="17">
        <v>30</v>
      </c>
      <c r="P11" s="17">
        <v>4</v>
      </c>
      <c r="Q11" s="17" t="s">
        <v>13</v>
      </c>
      <c r="R11" s="17"/>
      <c r="S11" s="17">
        <v>700</v>
      </c>
      <c r="T11" s="18">
        <f t="shared" si="1"/>
        <v>7.113821138211382E-2</v>
      </c>
      <c r="U11" s="17">
        <v>25501</v>
      </c>
      <c r="V11" s="17">
        <v>1307</v>
      </c>
      <c r="W11" s="17">
        <v>2430</v>
      </c>
      <c r="X11" s="17">
        <v>71</v>
      </c>
      <c r="Y11" s="17">
        <v>2611</v>
      </c>
      <c r="Z11" s="17">
        <v>97</v>
      </c>
      <c r="AA11" s="17">
        <v>0</v>
      </c>
      <c r="AB11" s="17">
        <v>0</v>
      </c>
      <c r="AC11" s="17">
        <v>58</v>
      </c>
      <c r="AD11" s="17">
        <f t="shared" si="2"/>
        <v>30542</v>
      </c>
      <c r="AE11" s="19">
        <f t="shared" si="3"/>
        <v>3.1038617886178863</v>
      </c>
      <c r="AF11" s="19">
        <f t="shared" si="4"/>
        <v>43.631428571428572</v>
      </c>
      <c r="AG11" s="17">
        <f t="shared" si="5"/>
        <v>1475</v>
      </c>
      <c r="AH11" s="19">
        <f t="shared" si="6"/>
        <v>14.989837398373984</v>
      </c>
      <c r="AI11" s="19">
        <f t="shared" si="14"/>
        <v>20.706440677966103</v>
      </c>
      <c r="AJ11" s="19">
        <f t="shared" si="15"/>
        <v>10.353220338983052</v>
      </c>
      <c r="AK11" s="17">
        <v>2679</v>
      </c>
      <c r="AL11" s="19">
        <f t="shared" si="7"/>
        <v>27.225609756097562</v>
      </c>
      <c r="AM11" s="17">
        <v>1645</v>
      </c>
      <c r="AN11" s="19">
        <f t="shared" si="8"/>
        <v>16.717479674796749</v>
      </c>
      <c r="AO11" s="17">
        <v>19250</v>
      </c>
      <c r="AP11" s="17">
        <v>73650</v>
      </c>
      <c r="AQ11" s="19">
        <f t="shared" si="9"/>
        <v>7.4847560975609753</v>
      </c>
      <c r="AR11" s="19">
        <f t="shared" si="10"/>
        <v>2.4114334359243008</v>
      </c>
      <c r="AS11" s="17">
        <v>2900</v>
      </c>
      <c r="AT11" s="17"/>
      <c r="AU11" s="17">
        <v>45</v>
      </c>
      <c r="AV11" s="17">
        <f t="shared" si="11"/>
        <v>2945</v>
      </c>
      <c r="AW11" s="17"/>
      <c r="AX11" s="17"/>
      <c r="AY11" s="17">
        <v>6580</v>
      </c>
      <c r="AZ11" s="17">
        <v>28000</v>
      </c>
      <c r="BA11" s="19">
        <f t="shared" si="12"/>
        <v>2.845528455284553</v>
      </c>
      <c r="BB11" s="21">
        <v>6.1</v>
      </c>
      <c r="BC11" s="19">
        <f t="shared" si="13"/>
        <v>1.2398373983739837</v>
      </c>
      <c r="BD11" s="17">
        <v>0</v>
      </c>
      <c r="BE11" s="20" t="s">
        <v>13</v>
      </c>
    </row>
    <row r="12" spans="1:57" x14ac:dyDescent="0.25">
      <c r="A12" s="23" t="s">
        <v>801</v>
      </c>
      <c r="B12" s="17" t="s">
        <v>657</v>
      </c>
      <c r="C12" s="17" t="s">
        <v>658</v>
      </c>
      <c r="D12" s="17">
        <v>44130</v>
      </c>
      <c r="E12" s="17" t="s">
        <v>656</v>
      </c>
      <c r="F12" s="17">
        <v>44015</v>
      </c>
      <c r="G12" s="17">
        <v>244400453</v>
      </c>
      <c r="H12" s="17" t="s">
        <v>561</v>
      </c>
      <c r="I12" s="17">
        <v>191</v>
      </c>
      <c r="J12" s="17">
        <v>1</v>
      </c>
      <c r="K12" s="17">
        <v>1</v>
      </c>
      <c r="L12" s="17" t="s">
        <v>560</v>
      </c>
      <c r="M12" s="21">
        <v>520</v>
      </c>
      <c r="N12" s="17">
        <v>4</v>
      </c>
      <c r="O12" s="17">
        <v>15</v>
      </c>
      <c r="P12" s="17">
        <v>0</v>
      </c>
      <c r="Q12" s="17" t="s">
        <v>14</v>
      </c>
      <c r="R12" s="17"/>
      <c r="S12" s="17">
        <v>90</v>
      </c>
      <c r="T12" s="18">
        <f t="shared" si="1"/>
        <v>0.17307692307692307</v>
      </c>
      <c r="U12" s="17">
        <v>3565</v>
      </c>
      <c r="V12" s="17">
        <v>104</v>
      </c>
      <c r="W12" s="17">
        <v>0</v>
      </c>
      <c r="X12" s="17">
        <v>0</v>
      </c>
      <c r="Y12" s="17">
        <v>0</v>
      </c>
      <c r="Z12" s="17">
        <v>0</v>
      </c>
      <c r="AA12" s="17">
        <v>0</v>
      </c>
      <c r="AB12" s="17">
        <v>0</v>
      </c>
      <c r="AC12" s="17">
        <v>0</v>
      </c>
      <c r="AD12" s="17">
        <f t="shared" si="2"/>
        <v>3565</v>
      </c>
      <c r="AE12" s="19">
        <f t="shared" si="3"/>
        <v>6.8557692307692308</v>
      </c>
      <c r="AF12" s="19">
        <f t="shared" si="4"/>
        <v>39.611111111111114</v>
      </c>
      <c r="AG12" s="17">
        <f t="shared" si="5"/>
        <v>104</v>
      </c>
      <c r="AH12" s="19">
        <f t="shared" si="6"/>
        <v>20</v>
      </c>
      <c r="AI12" s="19">
        <f t="shared" si="14"/>
        <v>34.278846153846153</v>
      </c>
      <c r="AJ12" s="19">
        <f t="shared" si="15"/>
        <v>17.139423076923077</v>
      </c>
      <c r="AK12" s="17"/>
      <c r="AL12" s="19">
        <f t="shared" si="7"/>
        <v>0</v>
      </c>
      <c r="AM12" s="17">
        <v>116</v>
      </c>
      <c r="AN12" s="19">
        <f t="shared" si="8"/>
        <v>22.307692307692307</v>
      </c>
      <c r="AO12" s="17"/>
      <c r="AP12" s="17">
        <v>4474</v>
      </c>
      <c r="AQ12" s="19">
        <f t="shared" si="9"/>
        <v>8.6038461538461544</v>
      </c>
      <c r="AR12" s="19">
        <f t="shared" si="10"/>
        <v>1.2549789621318372</v>
      </c>
      <c r="AS12" s="17">
        <v>891</v>
      </c>
      <c r="AT12" s="17">
        <v>0</v>
      </c>
      <c r="AU12" s="17">
        <v>0</v>
      </c>
      <c r="AV12" s="17">
        <f t="shared" si="11"/>
        <v>891</v>
      </c>
      <c r="AW12" s="17"/>
      <c r="AX12" s="17"/>
      <c r="AY12" s="17">
        <v>900</v>
      </c>
      <c r="AZ12" s="17">
        <v>1350</v>
      </c>
      <c r="BA12" s="19">
        <f t="shared" si="12"/>
        <v>2.5961538461538463</v>
      </c>
      <c r="BB12" s="21">
        <v>0.2</v>
      </c>
      <c r="BC12" s="19">
        <f t="shared" si="13"/>
        <v>0.76923076923076927</v>
      </c>
      <c r="BD12" s="17">
        <v>18</v>
      </c>
      <c r="BE12" s="20" t="s">
        <v>13</v>
      </c>
    </row>
    <row r="13" spans="1:57" x14ac:dyDescent="0.25">
      <c r="A13" s="16" t="s">
        <v>217</v>
      </c>
      <c r="B13" s="17" t="s">
        <v>218</v>
      </c>
      <c r="C13" s="17" t="s">
        <v>18</v>
      </c>
      <c r="D13" s="17">
        <v>44830</v>
      </c>
      <c r="E13" s="17" t="s">
        <v>217</v>
      </c>
      <c r="F13" s="17">
        <v>44018</v>
      </c>
      <c r="G13" s="17">
        <v>244400404</v>
      </c>
      <c r="H13" s="17" t="s">
        <v>24</v>
      </c>
      <c r="I13" s="17">
        <v>50</v>
      </c>
      <c r="J13" s="17">
        <v>1</v>
      </c>
      <c r="K13" s="17">
        <v>1</v>
      </c>
      <c r="L13" s="17" t="s">
        <v>219</v>
      </c>
      <c r="M13" s="17">
        <v>8281</v>
      </c>
      <c r="N13" s="17">
        <v>20</v>
      </c>
      <c r="O13" s="17">
        <v>30</v>
      </c>
      <c r="P13" s="17">
        <v>4</v>
      </c>
      <c r="Q13" s="17" t="s">
        <v>13</v>
      </c>
      <c r="R13" s="17" t="s">
        <v>20</v>
      </c>
      <c r="S13" s="17">
        <v>420</v>
      </c>
      <c r="T13" s="18">
        <f t="shared" si="1"/>
        <v>5.0718512256973797E-2</v>
      </c>
      <c r="U13" s="17">
        <v>19467</v>
      </c>
      <c r="V13" s="17">
        <v>1039</v>
      </c>
      <c r="W13" s="17">
        <v>234</v>
      </c>
      <c r="X13" s="17">
        <v>0</v>
      </c>
      <c r="Y13" s="17">
        <v>1143</v>
      </c>
      <c r="Z13" s="17">
        <v>52</v>
      </c>
      <c r="AA13" s="17">
        <v>0</v>
      </c>
      <c r="AB13" s="17">
        <v>0</v>
      </c>
      <c r="AC13" s="17">
        <v>69</v>
      </c>
      <c r="AD13" s="17">
        <f t="shared" si="2"/>
        <v>20844</v>
      </c>
      <c r="AE13" s="19">
        <f t="shared" si="3"/>
        <v>2.5170873082960994</v>
      </c>
      <c r="AF13" s="19">
        <f t="shared" si="4"/>
        <v>49.628571428571426</v>
      </c>
      <c r="AG13" s="17">
        <f t="shared" si="5"/>
        <v>1091</v>
      </c>
      <c r="AH13" s="19">
        <f t="shared" si="6"/>
        <v>13.174737350561527</v>
      </c>
      <c r="AI13" s="19">
        <f t="shared" si="14"/>
        <v>19.105407882676445</v>
      </c>
      <c r="AJ13" s="19">
        <f t="shared" si="15"/>
        <v>9.5527039413382226</v>
      </c>
      <c r="AK13" s="17">
        <v>1742</v>
      </c>
      <c r="AL13" s="19">
        <f t="shared" si="7"/>
        <v>21.036106750392463</v>
      </c>
      <c r="AM13" s="17">
        <v>1445</v>
      </c>
      <c r="AN13" s="19">
        <f t="shared" si="8"/>
        <v>17.449583383649319</v>
      </c>
      <c r="AO13" s="17"/>
      <c r="AP13" s="17">
        <v>58823</v>
      </c>
      <c r="AQ13" s="19">
        <f t="shared" si="9"/>
        <v>7.1033691583142131</v>
      </c>
      <c r="AR13" s="19">
        <f t="shared" si="10"/>
        <v>2.8220591057378623</v>
      </c>
      <c r="AS13" s="17">
        <v>444</v>
      </c>
      <c r="AT13" s="17"/>
      <c r="AU13" s="17">
        <v>32</v>
      </c>
      <c r="AV13" s="17">
        <f t="shared" si="11"/>
        <v>476</v>
      </c>
      <c r="AW13" s="17" t="s">
        <v>13</v>
      </c>
      <c r="AX13" s="17" t="s">
        <v>43</v>
      </c>
      <c r="AY13" s="17">
        <v>6635</v>
      </c>
      <c r="AZ13" s="17">
        <v>22615</v>
      </c>
      <c r="BA13" s="19">
        <f t="shared" si="12"/>
        <v>2.7309503683130059</v>
      </c>
      <c r="BB13" s="17">
        <v>3.3</v>
      </c>
      <c r="BC13" s="19">
        <f t="shared" si="13"/>
        <v>0.79700519260958824</v>
      </c>
      <c r="BD13" s="17">
        <v>11</v>
      </c>
      <c r="BE13" s="20" t="s">
        <v>14</v>
      </c>
    </row>
    <row r="14" spans="1:57" x14ac:dyDescent="0.25">
      <c r="A14" s="16" t="s">
        <v>469</v>
      </c>
      <c r="B14" s="17" t="s">
        <v>470</v>
      </c>
      <c r="C14" s="17" t="s">
        <v>471</v>
      </c>
      <c r="D14" s="17">
        <v>44260</v>
      </c>
      <c r="E14" s="17" t="s">
        <v>469</v>
      </c>
      <c r="F14" s="17">
        <v>44019</v>
      </c>
      <c r="G14" s="17">
        <v>200072734</v>
      </c>
      <c r="H14" s="17" t="s">
        <v>473</v>
      </c>
      <c r="I14" s="17">
        <v>130</v>
      </c>
      <c r="J14" s="17">
        <v>1</v>
      </c>
      <c r="K14" s="17">
        <v>1</v>
      </c>
      <c r="L14" s="17" t="s">
        <v>472</v>
      </c>
      <c r="M14" s="17">
        <v>1084</v>
      </c>
      <c r="N14" s="17">
        <v>9</v>
      </c>
      <c r="O14" s="17">
        <v>7</v>
      </c>
      <c r="P14" s="17">
        <v>0</v>
      </c>
      <c r="Q14" s="17" t="s">
        <v>14</v>
      </c>
      <c r="R14" s="17"/>
      <c r="S14" s="17">
        <v>98</v>
      </c>
      <c r="T14" s="18">
        <f t="shared" si="1"/>
        <v>9.0405904059040587E-2</v>
      </c>
      <c r="U14" s="17">
        <v>4083</v>
      </c>
      <c r="V14" s="17">
        <v>413</v>
      </c>
      <c r="W14" s="17">
        <v>15</v>
      </c>
      <c r="X14" s="17">
        <v>0</v>
      </c>
      <c r="Y14" s="17">
        <v>0</v>
      </c>
      <c r="Z14" s="17">
        <v>0</v>
      </c>
      <c r="AA14" s="17">
        <v>0</v>
      </c>
      <c r="AB14" s="17">
        <v>0</v>
      </c>
      <c r="AC14" s="17">
        <v>20</v>
      </c>
      <c r="AD14" s="17">
        <f t="shared" si="2"/>
        <v>4098</v>
      </c>
      <c r="AE14" s="19">
        <f t="shared" si="3"/>
        <v>3.7804428044280445</v>
      </c>
      <c r="AF14" s="19">
        <f t="shared" si="4"/>
        <v>41.816326530612244</v>
      </c>
      <c r="AG14" s="17">
        <f t="shared" si="5"/>
        <v>413</v>
      </c>
      <c r="AH14" s="19">
        <f t="shared" si="6"/>
        <v>38.099630996309962</v>
      </c>
      <c r="AI14" s="19">
        <f t="shared" si="14"/>
        <v>9.9225181598062946</v>
      </c>
      <c r="AJ14" s="19">
        <f t="shared" si="15"/>
        <v>4.9612590799031473</v>
      </c>
      <c r="AK14" s="17"/>
      <c r="AL14" s="19">
        <f t="shared" si="7"/>
        <v>0</v>
      </c>
      <c r="AM14" s="17">
        <v>146</v>
      </c>
      <c r="AN14" s="19">
        <f t="shared" si="8"/>
        <v>13.468634686346864</v>
      </c>
      <c r="AO14" s="17"/>
      <c r="AP14" s="17">
        <v>3928</v>
      </c>
      <c r="AQ14" s="19">
        <f t="shared" si="9"/>
        <v>3.6236162361623618</v>
      </c>
      <c r="AR14" s="19">
        <f t="shared" si="10"/>
        <v>0.95851634943875064</v>
      </c>
      <c r="AS14" s="17">
        <v>143</v>
      </c>
      <c r="AT14" s="17">
        <v>2</v>
      </c>
      <c r="AU14" s="17">
        <v>0</v>
      </c>
      <c r="AV14" s="17">
        <f t="shared" si="11"/>
        <v>145</v>
      </c>
      <c r="AW14" s="17" t="s">
        <v>14</v>
      </c>
      <c r="AX14" s="17"/>
      <c r="AY14" s="22">
        <v>1685.2910294835158</v>
      </c>
      <c r="AZ14" s="22">
        <v>2496.5293832428238</v>
      </c>
      <c r="BA14" s="19">
        <f t="shared" si="12"/>
        <v>2.3030713867553723</v>
      </c>
      <c r="BB14" s="5">
        <v>0.58181818181818179</v>
      </c>
      <c r="BC14" s="19">
        <f t="shared" si="13"/>
        <v>1.0734652801073463</v>
      </c>
      <c r="BD14" s="17">
        <v>7</v>
      </c>
      <c r="BE14" s="20" t="s">
        <v>13</v>
      </c>
    </row>
    <row r="15" spans="1:57" hidden="1" x14ac:dyDescent="0.25">
      <c r="A15" s="16" t="s">
        <v>382</v>
      </c>
      <c r="B15" s="17" t="s">
        <v>383</v>
      </c>
      <c r="C15" s="17" t="s">
        <v>139</v>
      </c>
      <c r="D15" s="17">
        <v>44340</v>
      </c>
      <c r="E15" s="17" t="s">
        <v>382</v>
      </c>
      <c r="F15" s="17">
        <v>44020</v>
      </c>
      <c r="G15" s="17">
        <v>244400404</v>
      </c>
      <c r="H15" s="17" t="s">
        <v>24</v>
      </c>
      <c r="I15" s="17">
        <v>103</v>
      </c>
      <c r="J15" s="17">
        <v>1</v>
      </c>
      <c r="K15" s="17">
        <v>0</v>
      </c>
      <c r="L15" s="17" t="s">
        <v>384</v>
      </c>
      <c r="M15" s="17">
        <v>20732</v>
      </c>
      <c r="N15" s="17">
        <v>24.5</v>
      </c>
      <c r="O15" s="17">
        <v>100</v>
      </c>
      <c r="P15" s="17">
        <v>5</v>
      </c>
      <c r="Q15" s="17" t="s">
        <v>14</v>
      </c>
      <c r="R15" s="17" t="s">
        <v>385</v>
      </c>
      <c r="S15" s="17">
        <v>1346</v>
      </c>
      <c r="T15" s="18">
        <f t="shared" si="1"/>
        <v>6.492378931120972E-2</v>
      </c>
      <c r="U15" s="17">
        <v>46322</v>
      </c>
      <c r="V15" s="17">
        <v>3716</v>
      </c>
      <c r="W15" s="17">
        <v>16365</v>
      </c>
      <c r="X15" s="17">
        <v>30</v>
      </c>
      <c r="Y15" s="17">
        <v>574</v>
      </c>
      <c r="Z15" s="17">
        <v>0</v>
      </c>
      <c r="AA15" s="17">
        <v>0</v>
      </c>
      <c r="AB15" s="17">
        <v>0</v>
      </c>
      <c r="AC15" s="17">
        <v>105</v>
      </c>
      <c r="AD15" s="17">
        <f t="shared" si="2"/>
        <v>63261</v>
      </c>
      <c r="AE15" s="19">
        <f t="shared" si="3"/>
        <v>3.0513698630136985</v>
      </c>
      <c r="AF15" s="19">
        <f t="shared" si="4"/>
        <v>46.999257057949478</v>
      </c>
      <c r="AG15" s="17">
        <f t="shared" si="5"/>
        <v>3746</v>
      </c>
      <c r="AH15" s="19">
        <f t="shared" si="6"/>
        <v>18.068686089137564</v>
      </c>
      <c r="AI15" s="19">
        <f t="shared" si="14"/>
        <v>16.887613454351307</v>
      </c>
      <c r="AJ15" s="19">
        <f t="shared" si="15"/>
        <v>8.4438067271756534</v>
      </c>
      <c r="AK15" s="17">
        <v>4761</v>
      </c>
      <c r="AL15" s="19">
        <f t="shared" si="7"/>
        <v>22.964499324715415</v>
      </c>
      <c r="AM15" s="17">
        <v>3570</v>
      </c>
      <c r="AN15" s="19">
        <f t="shared" si="8"/>
        <v>17.219756897549683</v>
      </c>
      <c r="AO15" s="17"/>
      <c r="AP15" s="17">
        <v>179594</v>
      </c>
      <c r="AQ15" s="19">
        <f t="shared" si="9"/>
        <v>8.6626471155701328</v>
      </c>
      <c r="AR15" s="19">
        <f t="shared" si="10"/>
        <v>2.8389371018478999</v>
      </c>
      <c r="AS15" s="17">
        <v>0</v>
      </c>
      <c r="AT15" s="17"/>
      <c r="AU15" s="17">
        <v>0</v>
      </c>
      <c r="AV15" s="17">
        <f t="shared" si="11"/>
        <v>0</v>
      </c>
      <c r="AW15" s="17" t="s">
        <v>13</v>
      </c>
      <c r="AX15" s="17" t="s">
        <v>43</v>
      </c>
      <c r="AY15" s="17">
        <v>9595</v>
      </c>
      <c r="AZ15" s="17">
        <v>59994</v>
      </c>
      <c r="BA15" s="19">
        <f t="shared" si="12"/>
        <v>2.8937873818251978</v>
      </c>
      <c r="BB15" s="17">
        <v>10.9</v>
      </c>
      <c r="BC15" s="19">
        <f t="shared" si="13"/>
        <v>1.0515145668531738</v>
      </c>
      <c r="BD15" s="17">
        <v>0</v>
      </c>
      <c r="BE15" s="20" t="s">
        <v>13</v>
      </c>
    </row>
    <row r="16" spans="1:57" x14ac:dyDescent="0.25">
      <c r="A16" s="16" t="s">
        <v>394</v>
      </c>
      <c r="B16" s="17" t="s">
        <v>395</v>
      </c>
      <c r="C16" s="17" t="s">
        <v>224</v>
      </c>
      <c r="D16" s="17">
        <v>44190</v>
      </c>
      <c r="E16" s="17" t="s">
        <v>394</v>
      </c>
      <c r="F16" s="17">
        <v>44022</v>
      </c>
      <c r="G16" s="17">
        <v>200067635</v>
      </c>
      <c r="H16" s="17" t="s">
        <v>93</v>
      </c>
      <c r="I16" s="17">
        <v>106</v>
      </c>
      <c r="J16" s="17">
        <v>1</v>
      </c>
      <c r="K16" s="17">
        <v>1</v>
      </c>
      <c r="L16" s="17" t="s">
        <v>396</v>
      </c>
      <c r="M16" s="17">
        <v>2824</v>
      </c>
      <c r="N16" s="17">
        <v>4.5</v>
      </c>
      <c r="O16" s="17">
        <v>10</v>
      </c>
      <c r="P16" s="17">
        <v>0</v>
      </c>
      <c r="Q16" s="17" t="s">
        <v>14</v>
      </c>
      <c r="R16" s="17" t="s">
        <v>198</v>
      </c>
      <c r="S16" s="17">
        <v>34</v>
      </c>
      <c r="T16" s="18">
        <f t="shared" si="1"/>
        <v>1.2039660056657223E-2</v>
      </c>
      <c r="U16" s="17">
        <v>1858</v>
      </c>
      <c r="V16" s="17">
        <v>269</v>
      </c>
      <c r="W16" s="17">
        <v>0</v>
      </c>
      <c r="X16" s="17">
        <v>0</v>
      </c>
      <c r="Y16" s="17">
        <v>0</v>
      </c>
      <c r="Z16" s="17">
        <v>0</v>
      </c>
      <c r="AA16" s="17">
        <v>0</v>
      </c>
      <c r="AB16" s="17">
        <v>0</v>
      </c>
      <c r="AC16" s="17">
        <v>53</v>
      </c>
      <c r="AD16" s="17">
        <f t="shared" si="2"/>
        <v>1858</v>
      </c>
      <c r="AE16" s="19">
        <f t="shared" si="3"/>
        <v>0.65793201133144474</v>
      </c>
      <c r="AF16" s="19">
        <f t="shared" si="4"/>
        <v>54.647058823529413</v>
      </c>
      <c r="AG16" s="17">
        <f t="shared" si="5"/>
        <v>269</v>
      </c>
      <c r="AH16" s="19">
        <f t="shared" si="6"/>
        <v>9.525495750708215</v>
      </c>
      <c r="AI16" s="19">
        <f t="shared" si="14"/>
        <v>6.9070631970260221</v>
      </c>
      <c r="AJ16" s="19">
        <f t="shared" si="15"/>
        <v>3.4535315985130111</v>
      </c>
      <c r="AK16" s="17"/>
      <c r="AL16" s="19">
        <f t="shared" si="7"/>
        <v>0</v>
      </c>
      <c r="AM16" s="17">
        <v>362</v>
      </c>
      <c r="AN16" s="19">
        <f t="shared" si="8"/>
        <v>12.818696883852692</v>
      </c>
      <c r="AO16" s="17"/>
      <c r="AP16" s="21">
        <v>8053</v>
      </c>
      <c r="AQ16" s="19">
        <f t="shared" si="9"/>
        <v>2.851628895184136</v>
      </c>
      <c r="AR16" s="19">
        <f t="shared" si="10"/>
        <v>4.3342303552206678</v>
      </c>
      <c r="AS16" s="17">
        <v>2230</v>
      </c>
      <c r="AT16" s="17"/>
      <c r="AU16" s="17"/>
      <c r="AV16" s="17">
        <f t="shared" si="11"/>
        <v>2230</v>
      </c>
      <c r="AW16" s="17" t="s">
        <v>14</v>
      </c>
      <c r="AX16" s="17"/>
      <c r="AY16" s="17">
        <v>0</v>
      </c>
      <c r="AZ16" s="17">
        <v>2962</v>
      </c>
      <c r="BA16" s="19">
        <f t="shared" si="12"/>
        <v>1.0488668555240792</v>
      </c>
      <c r="BB16" s="17">
        <v>0</v>
      </c>
      <c r="BC16" s="19">
        <f t="shared" si="13"/>
        <v>0</v>
      </c>
      <c r="BD16" s="17">
        <v>20</v>
      </c>
      <c r="BE16" s="20" t="s">
        <v>13</v>
      </c>
    </row>
    <row r="17" spans="1:57" x14ac:dyDescent="0.25">
      <c r="A17" s="16" t="s">
        <v>712</v>
      </c>
      <c r="B17" s="17" t="s">
        <v>713</v>
      </c>
      <c r="C17" s="17" t="s">
        <v>56</v>
      </c>
      <c r="D17" s="17">
        <v>44130</v>
      </c>
      <c r="E17" s="17" t="s">
        <v>712</v>
      </c>
      <c r="F17" s="17">
        <v>44023</v>
      </c>
      <c r="G17" s="17">
        <v>244400453</v>
      </c>
      <c r="H17" s="17" t="s">
        <v>561</v>
      </c>
      <c r="I17" s="17">
        <v>212</v>
      </c>
      <c r="J17" s="17">
        <v>1</v>
      </c>
      <c r="K17" s="17">
        <v>1</v>
      </c>
      <c r="L17" s="17" t="s">
        <v>714</v>
      </c>
      <c r="M17" s="17">
        <v>3114</v>
      </c>
      <c r="N17" s="17">
        <v>9.5</v>
      </c>
      <c r="O17" s="17">
        <v>25</v>
      </c>
      <c r="P17" s="17">
        <v>1</v>
      </c>
      <c r="Q17" s="17" t="s">
        <v>14</v>
      </c>
      <c r="R17" s="17" t="s">
        <v>133</v>
      </c>
      <c r="S17" s="17">
        <v>150</v>
      </c>
      <c r="T17" s="18">
        <f t="shared" si="1"/>
        <v>4.8169556840077073E-2</v>
      </c>
      <c r="U17" s="17">
        <v>6173</v>
      </c>
      <c r="V17" s="17">
        <v>335</v>
      </c>
      <c r="W17" s="17">
        <v>3</v>
      </c>
      <c r="X17" s="17">
        <v>0</v>
      </c>
      <c r="Y17" s="17">
        <v>2</v>
      </c>
      <c r="Z17" s="17">
        <v>0</v>
      </c>
      <c r="AA17" s="17">
        <v>0</v>
      </c>
      <c r="AB17" s="17">
        <v>0</v>
      </c>
      <c r="AC17" s="17">
        <v>8</v>
      </c>
      <c r="AD17" s="17">
        <f t="shared" si="2"/>
        <v>6178</v>
      </c>
      <c r="AE17" s="19">
        <f t="shared" si="3"/>
        <v>1.9839434810533076</v>
      </c>
      <c r="AF17" s="19">
        <f t="shared" si="4"/>
        <v>41.186666666666667</v>
      </c>
      <c r="AG17" s="17">
        <f t="shared" si="5"/>
        <v>335</v>
      </c>
      <c r="AH17" s="19">
        <f t="shared" si="6"/>
        <v>10.757867694283879</v>
      </c>
      <c r="AI17" s="19">
        <f t="shared" si="14"/>
        <v>18.441791044776121</v>
      </c>
      <c r="AJ17" s="19">
        <f t="shared" si="15"/>
        <v>9.2208955223880604</v>
      </c>
      <c r="AK17" s="17"/>
      <c r="AL17" s="19">
        <f t="shared" si="7"/>
        <v>0</v>
      </c>
      <c r="AM17" s="17">
        <v>392</v>
      </c>
      <c r="AN17" s="19">
        <f t="shared" si="8"/>
        <v>12.588310854206808</v>
      </c>
      <c r="AO17" s="17">
        <v>5663</v>
      </c>
      <c r="AP17" s="17">
        <v>15427</v>
      </c>
      <c r="AQ17" s="19">
        <f t="shared" si="9"/>
        <v>4.9540783558124595</v>
      </c>
      <c r="AR17" s="19">
        <f t="shared" si="10"/>
        <v>2.4970864357397216</v>
      </c>
      <c r="AS17" s="17">
        <v>2009</v>
      </c>
      <c r="AT17" s="17">
        <v>0</v>
      </c>
      <c r="AU17" s="17">
        <v>2</v>
      </c>
      <c r="AV17" s="17">
        <f t="shared" si="11"/>
        <v>2011</v>
      </c>
      <c r="AW17" s="17" t="s">
        <v>13</v>
      </c>
      <c r="AX17" s="17"/>
      <c r="AY17" s="17">
        <v>1300</v>
      </c>
      <c r="AZ17" s="17">
        <v>4499</v>
      </c>
      <c r="BA17" s="19">
        <f t="shared" si="12"/>
        <v>1.4447655748233783</v>
      </c>
      <c r="BB17" s="21">
        <v>0.5</v>
      </c>
      <c r="BC17" s="19">
        <f t="shared" si="13"/>
        <v>0.32113037893384716</v>
      </c>
      <c r="BD17" s="17">
        <v>26</v>
      </c>
      <c r="BE17" s="20" t="s">
        <v>13</v>
      </c>
    </row>
    <row r="18" spans="1:57" x14ac:dyDescent="0.25">
      <c r="A18" s="16" t="s">
        <v>25</v>
      </c>
      <c r="B18" s="17" t="s">
        <v>26</v>
      </c>
      <c r="C18" s="17" t="s">
        <v>27</v>
      </c>
      <c r="D18" s="17">
        <v>44830</v>
      </c>
      <c r="E18" s="17" t="s">
        <v>25</v>
      </c>
      <c r="F18" s="17">
        <v>44024</v>
      </c>
      <c r="G18" s="17">
        <v>244400404</v>
      </c>
      <c r="H18" s="17" t="s">
        <v>24</v>
      </c>
      <c r="I18" s="17">
        <v>3</v>
      </c>
      <c r="J18" s="17">
        <v>1</v>
      </c>
      <c r="K18" s="17">
        <v>1</v>
      </c>
      <c r="L18" s="17" t="s">
        <v>28</v>
      </c>
      <c r="M18" s="17">
        <v>2868</v>
      </c>
      <c r="N18" s="17">
        <v>8</v>
      </c>
      <c r="O18" s="17">
        <v>10</v>
      </c>
      <c r="P18" s="17">
        <v>1</v>
      </c>
      <c r="Q18" s="17" t="s">
        <v>14</v>
      </c>
      <c r="R18" s="17" t="s">
        <v>29</v>
      </c>
      <c r="S18" s="17">
        <v>121</v>
      </c>
      <c r="T18" s="18">
        <f t="shared" si="1"/>
        <v>4.2189679218967921E-2</v>
      </c>
      <c r="U18" s="17">
        <v>5680</v>
      </c>
      <c r="V18" s="17">
        <v>769</v>
      </c>
      <c r="W18" s="17">
        <v>126</v>
      </c>
      <c r="X18" s="17">
        <v>2</v>
      </c>
      <c r="Y18" s="17">
        <v>0</v>
      </c>
      <c r="Z18" s="17">
        <v>0</v>
      </c>
      <c r="AA18" s="17">
        <v>0</v>
      </c>
      <c r="AB18" s="17">
        <v>0</v>
      </c>
      <c r="AC18" s="17">
        <v>0</v>
      </c>
      <c r="AD18" s="17">
        <f t="shared" si="2"/>
        <v>5806</v>
      </c>
      <c r="AE18" s="19">
        <f t="shared" si="3"/>
        <v>2.0244072524407253</v>
      </c>
      <c r="AF18" s="19">
        <f t="shared" si="4"/>
        <v>47.983471074380162</v>
      </c>
      <c r="AG18" s="17">
        <f t="shared" si="5"/>
        <v>771</v>
      </c>
      <c r="AH18" s="19">
        <f t="shared" si="6"/>
        <v>26.88284518828452</v>
      </c>
      <c r="AI18" s="19">
        <f t="shared" si="14"/>
        <v>7.530479896238651</v>
      </c>
      <c r="AJ18" s="19">
        <f t="shared" si="15"/>
        <v>3.7652399481193255</v>
      </c>
      <c r="AK18" s="17">
        <v>754</v>
      </c>
      <c r="AL18" s="19">
        <f t="shared" si="7"/>
        <v>26.290097629009765</v>
      </c>
      <c r="AM18" s="17">
        <v>435</v>
      </c>
      <c r="AN18" s="19">
        <f t="shared" si="8"/>
        <v>15.167364016736402</v>
      </c>
      <c r="AO18" s="17"/>
      <c r="AP18" s="17">
        <v>17584</v>
      </c>
      <c r="AQ18" s="19">
        <f t="shared" si="9"/>
        <v>6.1311018131101811</v>
      </c>
      <c r="AR18" s="19">
        <f t="shared" si="10"/>
        <v>3.0285911126420944</v>
      </c>
      <c r="AS18" s="17">
        <v>1261</v>
      </c>
      <c r="AT18" s="17"/>
      <c r="AU18" s="17">
        <v>0</v>
      </c>
      <c r="AV18" s="17">
        <f t="shared" si="11"/>
        <v>1261</v>
      </c>
      <c r="AW18" s="17" t="s">
        <v>14</v>
      </c>
      <c r="AX18" s="17"/>
      <c r="AY18" s="17">
        <v>2000</v>
      </c>
      <c r="AZ18" s="17">
        <v>8000</v>
      </c>
      <c r="BA18" s="19">
        <f t="shared" si="12"/>
        <v>2.7894002789400281</v>
      </c>
      <c r="BB18" s="17">
        <v>0.8</v>
      </c>
      <c r="BC18" s="19">
        <f t="shared" si="13"/>
        <v>0.55788005578800559</v>
      </c>
      <c r="BD18" s="17">
        <v>27</v>
      </c>
      <c r="BE18" s="20" t="s">
        <v>13</v>
      </c>
    </row>
    <row r="19" spans="1:57" x14ac:dyDescent="0.25">
      <c r="A19" s="16" t="s">
        <v>474</v>
      </c>
      <c r="B19" s="17" t="s">
        <v>475</v>
      </c>
      <c r="C19" s="17" t="s">
        <v>476</v>
      </c>
      <c r="D19" s="17">
        <v>44750</v>
      </c>
      <c r="E19" s="17" t="s">
        <v>474</v>
      </c>
      <c r="F19" s="17">
        <v>44025</v>
      </c>
      <c r="G19" s="17">
        <v>200072734</v>
      </c>
      <c r="H19" s="17" t="s">
        <v>473</v>
      </c>
      <c r="I19" s="17">
        <v>131</v>
      </c>
      <c r="J19" s="17">
        <v>1</v>
      </c>
      <c r="K19" s="17">
        <v>1</v>
      </c>
      <c r="L19" s="17" t="s">
        <v>472</v>
      </c>
      <c r="M19" s="17">
        <v>4072</v>
      </c>
      <c r="N19" s="17">
        <v>13</v>
      </c>
      <c r="O19" s="17">
        <v>30</v>
      </c>
      <c r="P19" s="17">
        <v>3</v>
      </c>
      <c r="Q19" s="17" t="s">
        <v>13</v>
      </c>
      <c r="R19" s="17"/>
      <c r="S19" s="17">
        <v>292</v>
      </c>
      <c r="T19" s="18">
        <f t="shared" si="1"/>
        <v>7.1709233791748525E-2</v>
      </c>
      <c r="U19" s="17">
        <v>7500</v>
      </c>
      <c r="V19" s="17">
        <v>902</v>
      </c>
      <c r="W19" s="17">
        <v>22</v>
      </c>
      <c r="X19" s="17">
        <v>0</v>
      </c>
      <c r="Y19" s="17">
        <v>786</v>
      </c>
      <c r="Z19" s="17">
        <v>89</v>
      </c>
      <c r="AA19" s="17">
        <v>0</v>
      </c>
      <c r="AB19" s="17">
        <v>0</v>
      </c>
      <c r="AC19" s="17">
        <v>20</v>
      </c>
      <c r="AD19" s="17">
        <f t="shared" si="2"/>
        <v>8308</v>
      </c>
      <c r="AE19" s="19">
        <f t="shared" si="3"/>
        <v>2.0402750491159134</v>
      </c>
      <c r="AF19" s="19">
        <f t="shared" si="4"/>
        <v>28.452054794520549</v>
      </c>
      <c r="AG19" s="17">
        <f t="shared" si="5"/>
        <v>991</v>
      </c>
      <c r="AH19" s="19">
        <f t="shared" si="6"/>
        <v>24.336935166994106</v>
      </c>
      <c r="AI19" s="19">
        <f t="shared" si="14"/>
        <v>8.3834510595358225</v>
      </c>
      <c r="AJ19" s="19">
        <f t="shared" si="15"/>
        <v>4.1917255297679112</v>
      </c>
      <c r="AK19" s="17"/>
      <c r="AL19" s="19">
        <f t="shared" si="7"/>
        <v>0</v>
      </c>
      <c r="AM19" s="17">
        <v>775</v>
      </c>
      <c r="AN19" s="19">
        <f t="shared" si="8"/>
        <v>19.032416502946955</v>
      </c>
      <c r="AO19" s="17"/>
      <c r="AP19" s="17">
        <v>33050</v>
      </c>
      <c r="AQ19" s="19">
        <f t="shared" si="9"/>
        <v>8.1164047151277021</v>
      </c>
      <c r="AR19" s="19">
        <f t="shared" si="10"/>
        <v>3.978093403948002</v>
      </c>
      <c r="AS19" s="17">
        <v>1167</v>
      </c>
      <c r="AT19" s="17">
        <v>1</v>
      </c>
      <c r="AU19" s="17">
        <v>8</v>
      </c>
      <c r="AV19" s="17">
        <f t="shared" si="11"/>
        <v>1176</v>
      </c>
      <c r="AW19" s="17" t="s">
        <v>14</v>
      </c>
      <c r="AX19" s="17"/>
      <c r="AY19" s="22">
        <v>5455.7740642643057</v>
      </c>
      <c r="AZ19" s="22">
        <v>13030.805372381692</v>
      </c>
      <c r="BA19" s="19">
        <f t="shared" si="12"/>
        <v>3.200099551174286</v>
      </c>
      <c r="BB19" s="5">
        <v>1.781818181818182</v>
      </c>
      <c r="BC19" s="19">
        <f t="shared" si="13"/>
        <v>0.8751562779067692</v>
      </c>
      <c r="BD19" s="17">
        <v>14</v>
      </c>
      <c r="BE19" s="20" t="s">
        <v>13</v>
      </c>
    </row>
    <row r="20" spans="1:57" hidden="1" x14ac:dyDescent="0.25">
      <c r="A20" s="16" t="s">
        <v>389</v>
      </c>
      <c r="B20" s="17" t="s">
        <v>705</v>
      </c>
      <c r="C20" s="17" t="s">
        <v>706</v>
      </c>
      <c r="D20" s="17">
        <v>44470</v>
      </c>
      <c r="E20" s="17" t="s">
        <v>389</v>
      </c>
      <c r="F20" s="17">
        <v>44026</v>
      </c>
      <c r="G20" s="17">
        <v>244400404</v>
      </c>
      <c r="H20" s="17" t="s">
        <v>24</v>
      </c>
      <c r="I20" s="17">
        <v>210</v>
      </c>
      <c r="J20" s="17">
        <v>1</v>
      </c>
      <c r="K20" s="17">
        <v>0</v>
      </c>
      <c r="L20" s="17" t="s">
        <v>707</v>
      </c>
      <c r="M20" s="17">
        <v>21029</v>
      </c>
      <c r="N20" s="17">
        <v>23.5</v>
      </c>
      <c r="O20" s="17">
        <v>168</v>
      </c>
      <c r="P20" s="17">
        <v>1</v>
      </c>
      <c r="Q20" s="17" t="s">
        <v>13</v>
      </c>
      <c r="R20" s="17" t="s">
        <v>526</v>
      </c>
      <c r="S20" s="17">
        <v>1132</v>
      </c>
      <c r="T20" s="18">
        <f t="shared" si="1"/>
        <v>5.3830424651671503E-2</v>
      </c>
      <c r="U20" s="17">
        <v>34538</v>
      </c>
      <c r="V20" s="17">
        <v>2395</v>
      </c>
      <c r="W20" s="17">
        <v>547</v>
      </c>
      <c r="X20" s="17">
        <v>22</v>
      </c>
      <c r="Y20" s="17">
        <v>5526</v>
      </c>
      <c r="Z20" s="17">
        <v>303</v>
      </c>
      <c r="AA20" s="17"/>
      <c r="AB20" s="17"/>
      <c r="AC20" s="17">
        <v>100</v>
      </c>
      <c r="AD20" s="17">
        <f t="shared" si="2"/>
        <v>40611</v>
      </c>
      <c r="AE20" s="19">
        <f t="shared" si="3"/>
        <v>1.9311902610680489</v>
      </c>
      <c r="AF20" s="19">
        <f t="shared" si="4"/>
        <v>35.875441696113072</v>
      </c>
      <c r="AG20" s="17">
        <f t="shared" si="5"/>
        <v>2720</v>
      </c>
      <c r="AH20" s="19">
        <f t="shared" si="6"/>
        <v>12.934518997574777</v>
      </c>
      <c r="AI20" s="19">
        <f t="shared" si="14"/>
        <v>14.930514705882352</v>
      </c>
      <c r="AJ20" s="19">
        <f t="shared" si="15"/>
        <v>7.4652573529411761</v>
      </c>
      <c r="AK20" s="17">
        <v>3125</v>
      </c>
      <c r="AL20" s="19">
        <f t="shared" si="7"/>
        <v>14.860430833610728</v>
      </c>
      <c r="AM20" s="17">
        <v>3125</v>
      </c>
      <c r="AN20" s="19">
        <f t="shared" si="8"/>
        <v>14.860430833610728</v>
      </c>
      <c r="AO20" s="17">
        <v>64779</v>
      </c>
      <c r="AP20" s="21">
        <v>194953</v>
      </c>
      <c r="AQ20" s="19">
        <f t="shared" si="9"/>
        <v>9.2706738313757189</v>
      </c>
      <c r="AR20" s="19">
        <f t="shared" si="10"/>
        <v>4.8004974021816746</v>
      </c>
      <c r="AS20" s="17"/>
      <c r="AT20" s="17"/>
      <c r="AU20" s="17"/>
      <c r="AV20" s="17">
        <f t="shared" si="11"/>
        <v>0</v>
      </c>
      <c r="AW20" s="17" t="s">
        <v>13</v>
      </c>
      <c r="AX20" s="17" t="s">
        <v>708</v>
      </c>
      <c r="AY20" s="17">
        <v>19350</v>
      </c>
      <c r="AZ20" s="17">
        <v>62000</v>
      </c>
      <c r="BA20" s="19">
        <f t="shared" si="12"/>
        <v>2.9483094773883685</v>
      </c>
      <c r="BB20" s="17">
        <v>12</v>
      </c>
      <c r="BC20" s="19">
        <f t="shared" si="13"/>
        <v>1.141281088021304</v>
      </c>
      <c r="BD20" s="17"/>
      <c r="BE20" s="20" t="s">
        <v>14</v>
      </c>
    </row>
    <row r="21" spans="1:57" x14ac:dyDescent="0.25">
      <c r="A21" s="16" t="s">
        <v>509</v>
      </c>
      <c r="B21" s="17" t="s">
        <v>510</v>
      </c>
      <c r="C21" s="17" t="s">
        <v>224</v>
      </c>
      <c r="D21" s="17">
        <v>44390</v>
      </c>
      <c r="E21" s="17" t="s">
        <v>509</v>
      </c>
      <c r="F21" s="17">
        <v>44027</v>
      </c>
      <c r="G21" s="17">
        <v>244400503</v>
      </c>
      <c r="H21" s="17" t="s">
        <v>96</v>
      </c>
      <c r="I21" s="17">
        <v>143</v>
      </c>
      <c r="J21" s="17">
        <v>1</v>
      </c>
      <c r="K21" s="17">
        <v>1</v>
      </c>
      <c r="L21" s="17" t="s">
        <v>511</v>
      </c>
      <c r="M21" s="17">
        <v>2583</v>
      </c>
      <c r="N21" s="17">
        <v>5.5</v>
      </c>
      <c r="O21" s="17">
        <v>35</v>
      </c>
      <c r="P21" s="17">
        <v>0</v>
      </c>
      <c r="Q21" s="17" t="s">
        <v>14</v>
      </c>
      <c r="R21" s="17" t="s">
        <v>20</v>
      </c>
      <c r="S21" s="17">
        <v>176</v>
      </c>
      <c r="T21" s="18">
        <f t="shared" si="1"/>
        <v>6.8137824235385211E-2</v>
      </c>
      <c r="U21" s="17">
        <v>7789</v>
      </c>
      <c r="V21" s="17">
        <v>447</v>
      </c>
      <c r="W21" s="17">
        <v>0</v>
      </c>
      <c r="X21" s="17">
        <v>0</v>
      </c>
      <c r="Y21" s="17">
        <v>1</v>
      </c>
      <c r="Z21" s="17">
        <v>0</v>
      </c>
      <c r="AA21" s="17">
        <v>0</v>
      </c>
      <c r="AB21" s="17">
        <v>0</v>
      </c>
      <c r="AC21" s="17">
        <v>16</v>
      </c>
      <c r="AD21" s="17">
        <f t="shared" si="2"/>
        <v>7790</v>
      </c>
      <c r="AE21" s="19">
        <f t="shared" si="3"/>
        <v>3.0158730158730158</v>
      </c>
      <c r="AF21" s="19">
        <f t="shared" si="4"/>
        <v>44.261363636363633</v>
      </c>
      <c r="AG21" s="17">
        <f t="shared" si="5"/>
        <v>447</v>
      </c>
      <c r="AH21" s="19">
        <f t="shared" si="6"/>
        <v>17.305458768873404</v>
      </c>
      <c r="AI21" s="19">
        <f t="shared" si="14"/>
        <v>17.427293064876956</v>
      </c>
      <c r="AJ21" s="19">
        <f t="shared" si="15"/>
        <v>8.713646532438478</v>
      </c>
      <c r="AK21" s="17"/>
      <c r="AL21" s="19">
        <f t="shared" si="7"/>
        <v>0</v>
      </c>
      <c r="AM21" s="17">
        <v>504</v>
      </c>
      <c r="AN21" s="19">
        <f t="shared" si="8"/>
        <v>19.512195121951219</v>
      </c>
      <c r="AO21" s="17"/>
      <c r="AP21" s="17">
        <v>12846</v>
      </c>
      <c r="AQ21" s="19">
        <f t="shared" si="9"/>
        <v>4.9732868757259006</v>
      </c>
      <c r="AR21" s="19">
        <f t="shared" si="10"/>
        <v>1.6490372272143774</v>
      </c>
      <c r="AS21" s="17">
        <v>400</v>
      </c>
      <c r="AT21" s="17">
        <v>0</v>
      </c>
      <c r="AU21" s="17">
        <v>0</v>
      </c>
      <c r="AV21" s="17">
        <f t="shared" si="11"/>
        <v>400</v>
      </c>
      <c r="AW21" s="17" t="s">
        <v>14</v>
      </c>
      <c r="AX21" s="17"/>
      <c r="AY21" s="17"/>
      <c r="AZ21" s="17">
        <v>6752</v>
      </c>
      <c r="BA21" s="19">
        <f t="shared" si="12"/>
        <v>2.6140147115756873</v>
      </c>
      <c r="BB21" s="17">
        <v>0.4</v>
      </c>
      <c r="BC21" s="19">
        <f t="shared" si="13"/>
        <v>0.30971738288811462</v>
      </c>
      <c r="BD21" s="17">
        <v>20</v>
      </c>
      <c r="BE21" s="20" t="s">
        <v>13</v>
      </c>
    </row>
    <row r="22" spans="1:57" x14ac:dyDescent="0.25">
      <c r="A22" s="16" t="s">
        <v>287</v>
      </c>
      <c r="B22" s="17" t="s">
        <v>289</v>
      </c>
      <c r="C22" s="17" t="s">
        <v>290</v>
      </c>
      <c r="D22" s="17">
        <v>44110</v>
      </c>
      <c r="E22" s="17" t="s">
        <v>287</v>
      </c>
      <c r="F22" s="17">
        <v>44036</v>
      </c>
      <c r="G22" s="17">
        <v>200072726</v>
      </c>
      <c r="H22" s="17" t="s">
        <v>278</v>
      </c>
      <c r="I22" s="17">
        <v>72</v>
      </c>
      <c r="J22" s="17">
        <v>1</v>
      </c>
      <c r="K22" s="17">
        <v>1</v>
      </c>
      <c r="L22" s="17" t="s">
        <v>291</v>
      </c>
      <c r="M22" s="17">
        <v>12629</v>
      </c>
      <c r="N22" s="17">
        <v>31</v>
      </c>
      <c r="O22" s="17">
        <v>148</v>
      </c>
      <c r="P22" s="17">
        <v>10</v>
      </c>
      <c r="Q22" s="17" t="s">
        <v>13</v>
      </c>
      <c r="R22" s="17" t="s">
        <v>20</v>
      </c>
      <c r="S22" s="17">
        <v>1935</v>
      </c>
      <c r="T22" s="18">
        <f t="shared" si="1"/>
        <v>0.15321878216802598</v>
      </c>
      <c r="U22" s="17">
        <v>74194</v>
      </c>
      <c r="V22" s="17">
        <v>3250</v>
      </c>
      <c r="W22" s="17">
        <v>8904</v>
      </c>
      <c r="X22" s="17">
        <v>102</v>
      </c>
      <c r="Y22" s="17">
        <v>4032</v>
      </c>
      <c r="Z22" s="17">
        <v>86</v>
      </c>
      <c r="AA22" s="17">
        <v>115</v>
      </c>
      <c r="AB22" s="17">
        <v>30</v>
      </c>
      <c r="AC22" s="17">
        <v>72</v>
      </c>
      <c r="AD22" s="17">
        <f t="shared" si="2"/>
        <v>87245</v>
      </c>
      <c r="AE22" s="19">
        <f t="shared" si="3"/>
        <v>6.90830627919867</v>
      </c>
      <c r="AF22" s="19">
        <f t="shared" si="4"/>
        <v>45.087855297157624</v>
      </c>
      <c r="AG22" s="17">
        <f t="shared" si="5"/>
        <v>3468</v>
      </c>
      <c r="AH22" s="19">
        <f t="shared" si="6"/>
        <v>27.46060654050202</v>
      </c>
      <c r="AI22" s="19">
        <f t="shared" si="14"/>
        <v>25.157151095732409</v>
      </c>
      <c r="AJ22" s="19">
        <f t="shared" si="15"/>
        <v>12.578575547866205</v>
      </c>
      <c r="AK22" s="17">
        <v>3816</v>
      </c>
      <c r="AL22" s="19">
        <f t="shared" si="7"/>
        <v>30.216169134531633</v>
      </c>
      <c r="AM22" s="17">
        <v>2536</v>
      </c>
      <c r="AN22" s="19">
        <f t="shared" si="8"/>
        <v>20.080766489825006</v>
      </c>
      <c r="AO22" s="17">
        <v>52607</v>
      </c>
      <c r="AP22" s="17">
        <v>100216</v>
      </c>
      <c r="AQ22" s="19">
        <f t="shared" si="9"/>
        <v>7.9353868081399952</v>
      </c>
      <c r="AR22" s="19">
        <f t="shared" si="10"/>
        <v>1.1486732764055247</v>
      </c>
      <c r="AS22" s="17">
        <v>937</v>
      </c>
      <c r="AT22" s="17"/>
      <c r="AU22" s="17">
        <v>108</v>
      </c>
      <c r="AV22" s="17">
        <f t="shared" si="11"/>
        <v>1045</v>
      </c>
      <c r="AW22" s="17" t="s">
        <v>14</v>
      </c>
      <c r="AX22" s="17"/>
      <c r="AY22" s="22">
        <v>17454.135118786893</v>
      </c>
      <c r="AZ22" s="22">
        <v>46897.352904897001</v>
      </c>
      <c r="BA22" s="19">
        <f t="shared" si="12"/>
        <v>3.7134652707971338</v>
      </c>
      <c r="BB22" s="5">
        <v>11.947136363636364</v>
      </c>
      <c r="BC22" s="19">
        <f t="shared" si="13"/>
        <v>1.8920162108854801</v>
      </c>
      <c r="BD22" s="17">
        <v>0</v>
      </c>
      <c r="BE22" s="20" t="s">
        <v>13</v>
      </c>
    </row>
    <row r="23" spans="1:57" x14ac:dyDescent="0.25">
      <c r="A23" s="16" t="s">
        <v>195</v>
      </c>
      <c r="B23" s="17" t="s">
        <v>196</v>
      </c>
      <c r="C23" s="17" t="s">
        <v>37</v>
      </c>
      <c r="D23" s="17">
        <v>44690</v>
      </c>
      <c r="E23" s="17" t="s">
        <v>195</v>
      </c>
      <c r="F23" s="17">
        <v>44037</v>
      </c>
      <c r="G23" s="17">
        <v>200067635</v>
      </c>
      <c r="H23" s="17" t="s">
        <v>93</v>
      </c>
      <c r="I23" s="17">
        <v>44</v>
      </c>
      <c r="J23" s="17">
        <v>1</v>
      </c>
      <c r="K23" s="17">
        <v>1</v>
      </c>
      <c r="L23" s="17" t="s">
        <v>197</v>
      </c>
      <c r="M23" s="17">
        <v>3346</v>
      </c>
      <c r="N23" s="17">
        <v>8</v>
      </c>
      <c r="O23" s="17">
        <v>25</v>
      </c>
      <c r="P23" s="17">
        <v>0</v>
      </c>
      <c r="Q23" s="17" t="s">
        <v>13</v>
      </c>
      <c r="R23" s="17" t="s">
        <v>198</v>
      </c>
      <c r="S23" s="17">
        <v>140</v>
      </c>
      <c r="T23" s="18">
        <f t="shared" si="1"/>
        <v>4.1841004184100417E-2</v>
      </c>
      <c r="U23" s="17">
        <v>6093</v>
      </c>
      <c r="V23" s="17">
        <v>330</v>
      </c>
      <c r="W23" s="17">
        <v>25</v>
      </c>
      <c r="X23" s="17">
        <v>0</v>
      </c>
      <c r="Y23" s="17">
        <v>0</v>
      </c>
      <c r="Z23" s="17">
        <v>0</v>
      </c>
      <c r="AA23" s="17">
        <v>0</v>
      </c>
      <c r="AB23" s="17">
        <v>0</v>
      </c>
      <c r="AC23" s="17">
        <v>5</v>
      </c>
      <c r="AD23" s="17">
        <f t="shared" si="2"/>
        <v>6118</v>
      </c>
      <c r="AE23" s="19">
        <f t="shared" si="3"/>
        <v>1.8284518828451883</v>
      </c>
      <c r="AF23" s="19">
        <f t="shared" si="4"/>
        <v>43.7</v>
      </c>
      <c r="AG23" s="17">
        <f t="shared" si="5"/>
        <v>330</v>
      </c>
      <c r="AH23" s="19">
        <f t="shared" si="6"/>
        <v>9.8625224148236708</v>
      </c>
      <c r="AI23" s="19">
        <f t="shared" si="14"/>
        <v>18.539393939393939</v>
      </c>
      <c r="AJ23" s="19">
        <f t="shared" si="15"/>
        <v>9.2696969696969695</v>
      </c>
      <c r="AK23" s="17">
        <v>625</v>
      </c>
      <c r="AL23" s="19">
        <f t="shared" si="7"/>
        <v>18.679019725044828</v>
      </c>
      <c r="AM23" s="17">
        <v>625</v>
      </c>
      <c r="AN23" s="19">
        <f t="shared" si="8"/>
        <v>18.679019725044828</v>
      </c>
      <c r="AO23" s="17"/>
      <c r="AP23" s="21">
        <v>11268</v>
      </c>
      <c r="AQ23" s="19">
        <f t="shared" si="9"/>
        <v>3.3676031081888822</v>
      </c>
      <c r="AR23" s="19">
        <f t="shared" si="10"/>
        <v>1.8417783589408303</v>
      </c>
      <c r="AS23" s="17"/>
      <c r="AT23" s="17"/>
      <c r="AU23" s="17"/>
      <c r="AV23" s="17">
        <f t="shared" si="11"/>
        <v>0</v>
      </c>
      <c r="AW23" s="17" t="s">
        <v>13</v>
      </c>
      <c r="AX23" s="17" t="s">
        <v>39</v>
      </c>
      <c r="AY23" s="17">
        <v>1010</v>
      </c>
      <c r="AZ23" s="17">
        <v>3389</v>
      </c>
      <c r="BA23" s="19">
        <f t="shared" si="12"/>
        <v>1.0128511655708308</v>
      </c>
      <c r="BB23" s="17">
        <v>0.5</v>
      </c>
      <c r="BC23" s="19">
        <f t="shared" si="13"/>
        <v>0.2988643156007173</v>
      </c>
      <c r="BD23" s="17">
        <v>28</v>
      </c>
      <c r="BE23" s="20" t="s">
        <v>13</v>
      </c>
    </row>
    <row r="24" spans="1:57" x14ac:dyDescent="0.25">
      <c r="A24" s="23" t="s">
        <v>805</v>
      </c>
      <c r="B24" s="17" t="s">
        <v>52</v>
      </c>
      <c r="C24" s="17" t="s">
        <v>53</v>
      </c>
      <c r="D24" s="17">
        <v>44320</v>
      </c>
      <c r="E24" s="17" t="s">
        <v>30</v>
      </c>
      <c r="F24" s="17">
        <v>44005</v>
      </c>
      <c r="G24" s="17">
        <v>200067346</v>
      </c>
      <c r="H24" s="17" t="s">
        <v>34</v>
      </c>
      <c r="I24" s="17">
        <v>9</v>
      </c>
      <c r="J24" s="17">
        <v>1</v>
      </c>
      <c r="K24" s="17">
        <v>1</v>
      </c>
      <c r="L24" s="17" t="s">
        <v>33</v>
      </c>
      <c r="M24" s="21">
        <v>4664</v>
      </c>
      <c r="N24" s="17">
        <v>7</v>
      </c>
      <c r="O24" s="17">
        <v>10</v>
      </c>
      <c r="P24" s="17">
        <v>0</v>
      </c>
      <c r="Q24" s="17" t="s">
        <v>13</v>
      </c>
      <c r="R24" s="17" t="s">
        <v>20</v>
      </c>
      <c r="S24" s="17">
        <v>100</v>
      </c>
      <c r="T24" s="18">
        <f t="shared" si="1"/>
        <v>2.1440823327615779E-2</v>
      </c>
      <c r="U24" s="17">
        <v>3820</v>
      </c>
      <c r="V24" s="17">
        <v>491</v>
      </c>
      <c r="W24" s="17">
        <v>1</v>
      </c>
      <c r="X24" s="17">
        <v>0</v>
      </c>
      <c r="Y24" s="17">
        <v>0</v>
      </c>
      <c r="Z24" s="17">
        <v>0</v>
      </c>
      <c r="AA24" s="17">
        <v>0</v>
      </c>
      <c r="AB24" s="17">
        <v>0</v>
      </c>
      <c r="AC24" s="17">
        <v>2</v>
      </c>
      <c r="AD24" s="17">
        <f t="shared" si="2"/>
        <v>3821</v>
      </c>
      <c r="AE24" s="19">
        <f t="shared" si="3"/>
        <v>0.81925385934819894</v>
      </c>
      <c r="AF24" s="19">
        <f t="shared" si="4"/>
        <v>38.21</v>
      </c>
      <c r="AG24" s="17">
        <f t="shared" si="5"/>
        <v>491</v>
      </c>
      <c r="AH24" s="19">
        <f t="shared" si="6"/>
        <v>10.527444253859349</v>
      </c>
      <c r="AI24" s="19">
        <f t="shared" si="14"/>
        <v>7.7820773930753564</v>
      </c>
      <c r="AJ24" s="19">
        <f t="shared" si="15"/>
        <v>3.8910386965376782</v>
      </c>
      <c r="AK24" s="17"/>
      <c r="AL24" s="19">
        <f t="shared" si="7"/>
        <v>0</v>
      </c>
      <c r="AM24" s="17">
        <v>751</v>
      </c>
      <c r="AN24" s="19">
        <f t="shared" si="8"/>
        <v>16.10205831903945</v>
      </c>
      <c r="AO24" s="17">
        <v>5027</v>
      </c>
      <c r="AP24" s="17">
        <v>11353</v>
      </c>
      <c r="AQ24" s="19">
        <f t="shared" si="9"/>
        <v>2.4341766723842198</v>
      </c>
      <c r="AR24" s="19">
        <f t="shared" si="10"/>
        <v>2.9712117246794034</v>
      </c>
      <c r="AS24" s="17">
        <v>3345</v>
      </c>
      <c r="AT24" s="17">
        <v>14</v>
      </c>
      <c r="AU24" s="17">
        <v>4</v>
      </c>
      <c r="AV24" s="17">
        <f t="shared" si="11"/>
        <v>3363</v>
      </c>
      <c r="AW24" s="17" t="s">
        <v>13</v>
      </c>
      <c r="AX24" s="17" t="s">
        <v>39</v>
      </c>
      <c r="AY24" s="22">
        <v>1900.1030256138779</v>
      </c>
      <c r="AZ24" s="17">
        <v>5764</v>
      </c>
      <c r="BA24" s="19">
        <f t="shared" si="12"/>
        <v>1.2358490566037736</v>
      </c>
      <c r="BB24" s="5">
        <v>0.41176470588235292</v>
      </c>
      <c r="BC24" s="19">
        <f t="shared" si="13"/>
        <v>0.17657148622742408</v>
      </c>
      <c r="BD24" s="17">
        <v>24</v>
      </c>
      <c r="BE24" s="20" t="s">
        <v>13</v>
      </c>
    </row>
    <row r="25" spans="1:57" x14ac:dyDescent="0.25">
      <c r="A25" s="23" t="s">
        <v>803</v>
      </c>
      <c r="B25" s="17" t="s">
        <v>31</v>
      </c>
      <c r="C25" s="17" t="s">
        <v>32</v>
      </c>
      <c r="D25" s="17">
        <v>44680</v>
      </c>
      <c r="E25" s="17" t="s">
        <v>30</v>
      </c>
      <c r="F25" s="17">
        <v>44005</v>
      </c>
      <c r="G25" s="17">
        <v>200067346</v>
      </c>
      <c r="H25" s="17" t="s">
        <v>34</v>
      </c>
      <c r="I25" s="17">
        <v>4</v>
      </c>
      <c r="J25" s="17">
        <v>1</v>
      </c>
      <c r="K25" s="17">
        <v>1</v>
      </c>
      <c r="L25" s="17" t="s">
        <v>33</v>
      </c>
      <c r="M25" s="21">
        <v>2630</v>
      </c>
      <c r="N25" s="17">
        <v>6</v>
      </c>
      <c r="O25" s="17">
        <v>20</v>
      </c>
      <c r="P25" s="17">
        <v>0</v>
      </c>
      <c r="Q25" s="17" t="s">
        <v>14</v>
      </c>
      <c r="R25" s="17" t="s">
        <v>20</v>
      </c>
      <c r="S25" s="17">
        <v>120</v>
      </c>
      <c r="T25" s="18">
        <f t="shared" si="1"/>
        <v>4.5627376425855515E-2</v>
      </c>
      <c r="U25" s="17">
        <v>4080</v>
      </c>
      <c r="V25" s="17">
        <v>389</v>
      </c>
      <c r="W25" s="17">
        <v>36</v>
      </c>
      <c r="X25" s="17">
        <v>9</v>
      </c>
      <c r="Y25" s="17">
        <v>365</v>
      </c>
      <c r="Z25" s="17">
        <v>20</v>
      </c>
      <c r="AA25" s="17">
        <v>0</v>
      </c>
      <c r="AB25" s="17">
        <v>0</v>
      </c>
      <c r="AC25" s="17">
        <v>2</v>
      </c>
      <c r="AD25" s="17">
        <f t="shared" si="2"/>
        <v>4481</v>
      </c>
      <c r="AE25" s="19">
        <f t="shared" si="3"/>
        <v>1.7038022813688214</v>
      </c>
      <c r="AF25" s="19">
        <f t="shared" si="4"/>
        <v>37.341666666666669</v>
      </c>
      <c r="AG25" s="17">
        <f t="shared" si="5"/>
        <v>418</v>
      </c>
      <c r="AH25" s="19">
        <f t="shared" si="6"/>
        <v>15.893536121673003</v>
      </c>
      <c r="AI25" s="19">
        <f t="shared" si="14"/>
        <v>10.720095693779903</v>
      </c>
      <c r="AJ25" s="19">
        <f t="shared" si="15"/>
        <v>5.3600478468899517</v>
      </c>
      <c r="AK25" s="17"/>
      <c r="AL25" s="19">
        <f t="shared" si="7"/>
        <v>0</v>
      </c>
      <c r="AM25" s="17">
        <v>655</v>
      </c>
      <c r="AN25" s="19">
        <f t="shared" si="8"/>
        <v>24.904942965779469</v>
      </c>
      <c r="AO25" s="17">
        <v>3895</v>
      </c>
      <c r="AP25" s="17">
        <v>11028</v>
      </c>
      <c r="AQ25" s="19">
        <f t="shared" si="9"/>
        <v>4.1931558935361215</v>
      </c>
      <c r="AR25" s="19">
        <f t="shared" si="10"/>
        <v>2.4610577995983038</v>
      </c>
      <c r="AS25" s="17">
        <v>2283</v>
      </c>
      <c r="AT25" s="17">
        <v>4</v>
      </c>
      <c r="AU25" s="17">
        <v>232</v>
      </c>
      <c r="AV25" s="17">
        <f t="shared" si="11"/>
        <v>2519</v>
      </c>
      <c r="AW25" s="17" t="s">
        <v>13</v>
      </c>
      <c r="AX25" s="17" t="s">
        <v>39</v>
      </c>
      <c r="AY25" s="22">
        <v>1845.709166429124</v>
      </c>
      <c r="AZ25" s="17">
        <v>5956</v>
      </c>
      <c r="BA25" s="19">
        <f t="shared" si="12"/>
        <v>2.2646387832699619</v>
      </c>
      <c r="BB25" s="5">
        <v>0.35294117647058826</v>
      </c>
      <c r="BC25" s="19">
        <f t="shared" si="13"/>
        <v>0.26839633191679713</v>
      </c>
      <c r="BD25" s="17">
        <v>22</v>
      </c>
      <c r="BE25" s="20" t="s">
        <v>13</v>
      </c>
    </row>
    <row r="26" spans="1:57" x14ac:dyDescent="0.25">
      <c r="A26" s="23" t="s">
        <v>804</v>
      </c>
      <c r="B26" s="17" t="s">
        <v>50</v>
      </c>
      <c r="C26" s="17" t="s">
        <v>51</v>
      </c>
      <c r="D26" s="17">
        <v>44320</v>
      </c>
      <c r="E26" s="17" t="s">
        <v>30</v>
      </c>
      <c r="F26" s="17">
        <v>44005</v>
      </c>
      <c r="G26" s="17">
        <v>200067346</v>
      </c>
      <c r="H26" s="17" t="s">
        <v>34</v>
      </c>
      <c r="I26" s="17">
        <v>8</v>
      </c>
      <c r="J26" s="17">
        <v>1</v>
      </c>
      <c r="K26" s="17">
        <v>1</v>
      </c>
      <c r="L26" s="17" t="s">
        <v>33</v>
      </c>
      <c r="M26" s="21">
        <v>0</v>
      </c>
      <c r="N26" s="17">
        <v>4</v>
      </c>
      <c r="O26" s="17">
        <v>15</v>
      </c>
      <c r="P26" s="17">
        <v>0</v>
      </c>
      <c r="Q26" s="17" t="s">
        <v>13</v>
      </c>
      <c r="R26" s="17" t="s">
        <v>20</v>
      </c>
      <c r="S26" s="17">
        <v>71</v>
      </c>
      <c r="T26" s="18"/>
      <c r="U26" s="17">
        <v>1399</v>
      </c>
      <c r="V26" s="17">
        <v>210</v>
      </c>
      <c r="W26" s="17">
        <v>0</v>
      </c>
      <c r="X26" s="17">
        <v>0</v>
      </c>
      <c r="Y26" s="17">
        <v>0</v>
      </c>
      <c r="Z26" s="17">
        <v>0</v>
      </c>
      <c r="AA26" s="17">
        <v>0</v>
      </c>
      <c r="AB26" s="17">
        <v>0</v>
      </c>
      <c r="AC26" s="17">
        <v>1</v>
      </c>
      <c r="AD26" s="17">
        <f t="shared" si="2"/>
        <v>1399</v>
      </c>
      <c r="AE26" s="19"/>
      <c r="AF26" s="19">
        <f t="shared" si="4"/>
        <v>19.704225352112676</v>
      </c>
      <c r="AG26" s="17">
        <f t="shared" si="5"/>
        <v>210</v>
      </c>
      <c r="AH26" s="19"/>
      <c r="AI26" s="19">
        <f t="shared" si="14"/>
        <v>6.6619047619047622</v>
      </c>
      <c r="AJ26" s="19">
        <f t="shared" si="15"/>
        <v>3.3309523809523811</v>
      </c>
      <c r="AK26" s="17"/>
      <c r="AL26" s="19"/>
      <c r="AM26" s="17">
        <v>175</v>
      </c>
      <c r="AN26" s="19"/>
      <c r="AO26" s="17">
        <v>994</v>
      </c>
      <c r="AP26" s="17">
        <v>2176</v>
      </c>
      <c r="AQ26" s="19"/>
      <c r="AR26" s="19">
        <f t="shared" si="10"/>
        <v>1.5553967119370979</v>
      </c>
      <c r="AS26" s="17">
        <v>1076</v>
      </c>
      <c r="AT26" s="17">
        <v>0</v>
      </c>
      <c r="AU26" s="17">
        <v>0</v>
      </c>
      <c r="AV26" s="17">
        <f t="shared" si="11"/>
        <v>1076</v>
      </c>
      <c r="AW26" s="17" t="s">
        <v>13</v>
      </c>
      <c r="AX26" s="17" t="s">
        <v>39</v>
      </c>
      <c r="AY26" s="22">
        <v>364.18780795699803</v>
      </c>
      <c r="AZ26" s="17">
        <v>2233</v>
      </c>
      <c r="BA26" s="19"/>
      <c r="BB26" s="5">
        <v>0.23529411764705882</v>
      </c>
      <c r="BC26" s="19"/>
      <c r="BD26" s="17">
        <v>5</v>
      </c>
      <c r="BE26" s="20" t="s">
        <v>13</v>
      </c>
    </row>
    <row r="27" spans="1:57" x14ac:dyDescent="0.25">
      <c r="A27" s="16" t="s">
        <v>40</v>
      </c>
      <c r="B27" s="17" t="s">
        <v>41</v>
      </c>
      <c r="C27" s="17" t="s">
        <v>18</v>
      </c>
      <c r="D27" s="17">
        <v>44320</v>
      </c>
      <c r="E27" s="17" t="s">
        <v>40</v>
      </c>
      <c r="F27" s="17">
        <v>44038</v>
      </c>
      <c r="G27" s="17">
        <v>200067346</v>
      </c>
      <c r="H27" s="17" t="s">
        <v>34</v>
      </c>
      <c r="I27" s="17">
        <v>6</v>
      </c>
      <c r="J27" s="17">
        <v>1</v>
      </c>
      <c r="K27" s="17">
        <v>1</v>
      </c>
      <c r="L27" s="17"/>
      <c r="M27" s="17">
        <v>3038</v>
      </c>
      <c r="N27" s="17">
        <v>13.5</v>
      </c>
      <c r="O27" s="17">
        <v>13</v>
      </c>
      <c r="P27" s="17">
        <v>1</v>
      </c>
      <c r="Q27" s="17" t="s">
        <v>13</v>
      </c>
      <c r="R27" s="17" t="s">
        <v>42</v>
      </c>
      <c r="S27" s="17">
        <v>156</v>
      </c>
      <c r="T27" s="18">
        <f t="shared" ref="T27:T50" si="16">S27/M27</f>
        <v>5.1349572086899276E-2</v>
      </c>
      <c r="U27" s="17">
        <v>8629</v>
      </c>
      <c r="V27" s="17">
        <v>798</v>
      </c>
      <c r="W27" s="17">
        <v>32</v>
      </c>
      <c r="X27" s="17">
        <v>0</v>
      </c>
      <c r="Y27" s="17">
        <v>802</v>
      </c>
      <c r="Z27" s="17">
        <v>26</v>
      </c>
      <c r="AA27" s="17">
        <v>0</v>
      </c>
      <c r="AB27" s="17">
        <v>0</v>
      </c>
      <c r="AC27" s="17">
        <v>17</v>
      </c>
      <c r="AD27" s="17">
        <f t="shared" si="2"/>
        <v>9463</v>
      </c>
      <c r="AE27" s="19">
        <f t="shared" ref="AE27:AE50" si="17">AD27/M27</f>
        <v>3.1148782093482552</v>
      </c>
      <c r="AF27" s="19">
        <f t="shared" si="4"/>
        <v>60.660256410256409</v>
      </c>
      <c r="AG27" s="17">
        <f t="shared" si="5"/>
        <v>824</v>
      </c>
      <c r="AH27" s="19">
        <f t="shared" ref="AH27:AH50" si="18">(AG27*100)/M27</f>
        <v>27.123107307439106</v>
      </c>
      <c r="AI27" s="19">
        <f t="shared" si="14"/>
        <v>11.484223300970873</v>
      </c>
      <c r="AJ27" s="19">
        <f t="shared" si="15"/>
        <v>5.7421116504854366</v>
      </c>
      <c r="AK27" s="17">
        <v>1096</v>
      </c>
      <c r="AL27" s="19">
        <f t="shared" ref="AL27:AL50" si="19">(AK27*100)/M27</f>
        <v>36.076366030283083</v>
      </c>
      <c r="AM27" s="17">
        <v>881</v>
      </c>
      <c r="AN27" s="19">
        <f t="shared" ref="AN27:AN50" si="20">(AM27*100)/M27</f>
        <v>28.999341672152731</v>
      </c>
      <c r="AO27" s="17">
        <v>8726</v>
      </c>
      <c r="AP27" s="17">
        <v>29789</v>
      </c>
      <c r="AQ27" s="19">
        <f t="shared" ref="AQ27:AQ50" si="21">AP27/M27</f>
        <v>9.8054641211323244</v>
      </c>
      <c r="AR27" s="19">
        <f t="shared" si="10"/>
        <v>3.1479446264398181</v>
      </c>
      <c r="AS27" s="17">
        <v>25836</v>
      </c>
      <c r="AT27" s="17"/>
      <c r="AU27" s="17">
        <v>764</v>
      </c>
      <c r="AV27" s="17">
        <f t="shared" si="11"/>
        <v>26600</v>
      </c>
      <c r="AW27" s="17" t="s">
        <v>13</v>
      </c>
      <c r="AX27" s="17" t="s">
        <v>43</v>
      </c>
      <c r="AY27" s="17">
        <v>1858</v>
      </c>
      <c r="AZ27" s="17">
        <v>8028</v>
      </c>
      <c r="BA27" s="19">
        <f t="shared" ref="BA27:BA50" si="22">AZ27/M27</f>
        <v>2.6425279789335088</v>
      </c>
      <c r="BB27" s="17">
        <v>1.1499999999999999</v>
      </c>
      <c r="BC27" s="19">
        <f t="shared" ref="BC27:BC50" si="23">(BB27*2000)/M27</f>
        <v>0.7570770243581304</v>
      </c>
      <c r="BD27" s="17">
        <v>28</v>
      </c>
      <c r="BE27" s="20" t="s">
        <v>14</v>
      </c>
    </row>
    <row r="28" spans="1:57" x14ac:dyDescent="0.25">
      <c r="A28" s="16" t="s">
        <v>279</v>
      </c>
      <c r="B28" s="17" t="s">
        <v>280</v>
      </c>
      <c r="C28" s="17" t="s">
        <v>281</v>
      </c>
      <c r="D28" s="17">
        <v>44190</v>
      </c>
      <c r="E28" s="17" t="s">
        <v>279</v>
      </c>
      <c r="F28" s="17">
        <v>44043</v>
      </c>
      <c r="G28" s="17">
        <v>200067635</v>
      </c>
      <c r="H28" s="17" t="s">
        <v>93</v>
      </c>
      <c r="I28" s="17">
        <v>70</v>
      </c>
      <c r="J28" s="17">
        <v>1</v>
      </c>
      <c r="K28" s="17">
        <v>1</v>
      </c>
      <c r="L28" s="17" t="s">
        <v>282</v>
      </c>
      <c r="M28" s="17">
        <v>7741</v>
      </c>
      <c r="N28" s="17">
        <v>23</v>
      </c>
      <c r="O28" s="17">
        <v>40</v>
      </c>
      <c r="P28" s="17">
        <v>3</v>
      </c>
      <c r="Q28" s="17" t="s">
        <v>13</v>
      </c>
      <c r="R28" s="17" t="s">
        <v>20</v>
      </c>
      <c r="S28" s="17">
        <v>900</v>
      </c>
      <c r="T28" s="18">
        <f t="shared" si="16"/>
        <v>0.11626404857253585</v>
      </c>
      <c r="U28" s="17">
        <v>19457</v>
      </c>
      <c r="V28" s="17">
        <v>1358</v>
      </c>
      <c r="W28" s="17">
        <v>2972</v>
      </c>
      <c r="X28" s="17">
        <v>69</v>
      </c>
      <c r="Y28" s="17">
        <v>2465</v>
      </c>
      <c r="Z28" s="17">
        <v>103</v>
      </c>
      <c r="AA28" s="17">
        <v>0</v>
      </c>
      <c r="AB28" s="17">
        <v>0</v>
      </c>
      <c r="AC28" s="17">
        <v>47</v>
      </c>
      <c r="AD28" s="17">
        <f t="shared" si="2"/>
        <v>24894</v>
      </c>
      <c r="AE28" s="19">
        <f t="shared" si="17"/>
        <v>3.2158635835163416</v>
      </c>
      <c r="AF28" s="19">
        <f t="shared" si="4"/>
        <v>27.66</v>
      </c>
      <c r="AG28" s="17">
        <f t="shared" si="5"/>
        <v>1530</v>
      </c>
      <c r="AH28" s="19">
        <f t="shared" si="18"/>
        <v>19.764888257331094</v>
      </c>
      <c r="AI28" s="19">
        <f t="shared" si="14"/>
        <v>16.270588235294117</v>
      </c>
      <c r="AJ28" s="19">
        <f t="shared" si="15"/>
        <v>8.1352941176470583</v>
      </c>
      <c r="AK28" s="17">
        <v>2994</v>
      </c>
      <c r="AL28" s="19">
        <f t="shared" si="19"/>
        <v>38.677173491796928</v>
      </c>
      <c r="AM28" s="17">
        <v>2306</v>
      </c>
      <c r="AN28" s="19">
        <f t="shared" si="20"/>
        <v>29.789432889807518</v>
      </c>
      <c r="AO28" s="17">
        <v>19734</v>
      </c>
      <c r="AP28" s="17">
        <v>90130</v>
      </c>
      <c r="AQ28" s="19">
        <f t="shared" si="21"/>
        <v>11.643198553158507</v>
      </c>
      <c r="AR28" s="19">
        <f t="shared" si="10"/>
        <v>3.6205511368201173</v>
      </c>
      <c r="AS28" s="17">
        <v>5566</v>
      </c>
      <c r="AT28" s="17"/>
      <c r="AU28" s="17">
        <v>619</v>
      </c>
      <c r="AV28" s="17">
        <f t="shared" si="11"/>
        <v>6185</v>
      </c>
      <c r="AW28" s="17" t="s">
        <v>13</v>
      </c>
      <c r="AX28" s="17" t="s">
        <v>39</v>
      </c>
      <c r="AY28" s="17">
        <v>6082</v>
      </c>
      <c r="AZ28" s="17">
        <v>28657</v>
      </c>
      <c r="BA28" s="19">
        <f t="shared" si="22"/>
        <v>3.7019764888257329</v>
      </c>
      <c r="BB28" s="17">
        <v>4.3</v>
      </c>
      <c r="BC28" s="19">
        <f t="shared" si="23"/>
        <v>1.1109675752486758</v>
      </c>
      <c r="BD28" s="17">
        <v>31</v>
      </c>
      <c r="BE28" s="20" t="s">
        <v>14</v>
      </c>
    </row>
    <row r="29" spans="1:57" x14ac:dyDescent="0.25">
      <c r="A29" s="16" t="s">
        <v>480</v>
      </c>
      <c r="B29" s="17" t="s">
        <v>481</v>
      </c>
      <c r="C29" s="17" t="s">
        <v>37</v>
      </c>
      <c r="D29" s="17">
        <v>44290</v>
      </c>
      <c r="E29" s="17" t="s">
        <v>480</v>
      </c>
      <c r="F29" s="17">
        <v>44044</v>
      </c>
      <c r="G29" s="17">
        <v>243500741</v>
      </c>
      <c r="H29" s="17" t="s">
        <v>155</v>
      </c>
      <c r="I29" s="17">
        <v>133</v>
      </c>
      <c r="J29" s="17">
        <v>1</v>
      </c>
      <c r="K29" s="17">
        <v>1</v>
      </c>
      <c r="L29" s="17">
        <v>0</v>
      </c>
      <c r="M29" s="17">
        <v>1104</v>
      </c>
      <c r="N29" s="17">
        <v>6</v>
      </c>
      <c r="O29" s="17">
        <v>6</v>
      </c>
      <c r="P29" s="17">
        <v>1</v>
      </c>
      <c r="Q29" s="17" t="s">
        <v>13</v>
      </c>
      <c r="R29" s="17"/>
      <c r="S29" s="17">
        <v>82</v>
      </c>
      <c r="T29" s="18">
        <f t="shared" si="16"/>
        <v>7.4275362318840576E-2</v>
      </c>
      <c r="U29" s="17"/>
      <c r="V29" s="17"/>
      <c r="W29" s="17"/>
      <c r="X29" s="17"/>
      <c r="Y29" s="17"/>
      <c r="Z29" s="17"/>
      <c r="AA29" s="17"/>
      <c r="AB29" s="17"/>
      <c r="AC29" s="17"/>
      <c r="AD29" s="17">
        <f t="shared" si="2"/>
        <v>0</v>
      </c>
      <c r="AE29" s="19">
        <f t="shared" si="17"/>
        <v>0</v>
      </c>
      <c r="AF29" s="19">
        <f t="shared" si="4"/>
        <v>0</v>
      </c>
      <c r="AG29" s="17">
        <f t="shared" si="5"/>
        <v>0</v>
      </c>
      <c r="AH29" s="19">
        <f t="shared" si="18"/>
        <v>0</v>
      </c>
      <c r="AI29" s="19"/>
      <c r="AJ29" s="19"/>
      <c r="AK29" s="17"/>
      <c r="AL29" s="19">
        <f t="shared" si="19"/>
        <v>0</v>
      </c>
      <c r="AM29" s="17"/>
      <c r="AN29" s="19">
        <f t="shared" si="20"/>
        <v>0</v>
      </c>
      <c r="AO29" s="17"/>
      <c r="AP29" s="17"/>
      <c r="AQ29" s="19">
        <f t="shared" si="21"/>
        <v>0</v>
      </c>
      <c r="AR29" s="19"/>
      <c r="AS29" s="17"/>
      <c r="AT29" s="17"/>
      <c r="AU29" s="17"/>
      <c r="AV29" s="17">
        <f t="shared" si="11"/>
        <v>0</v>
      </c>
      <c r="AW29" s="17"/>
      <c r="AX29" s="17"/>
      <c r="AY29" s="17"/>
      <c r="AZ29" s="17"/>
      <c r="BA29" s="19">
        <f t="shared" si="22"/>
        <v>0</v>
      </c>
      <c r="BB29" s="17"/>
      <c r="BC29" s="19">
        <f t="shared" si="23"/>
        <v>0</v>
      </c>
      <c r="BD29" s="17"/>
      <c r="BE29" s="20"/>
    </row>
    <row r="30" spans="1:57" x14ac:dyDescent="0.25">
      <c r="A30" s="16" t="s">
        <v>229</v>
      </c>
      <c r="B30" s="17" t="s">
        <v>230</v>
      </c>
      <c r="C30" s="17" t="s">
        <v>231</v>
      </c>
      <c r="D30" s="17">
        <v>44650</v>
      </c>
      <c r="E30" s="17" t="s">
        <v>229</v>
      </c>
      <c r="F30" s="17">
        <v>44156</v>
      </c>
      <c r="G30" s="17">
        <v>200071546</v>
      </c>
      <c r="H30" s="17" t="s">
        <v>203</v>
      </c>
      <c r="I30" s="17">
        <v>54</v>
      </c>
      <c r="J30" s="17">
        <v>1</v>
      </c>
      <c r="K30" s="17">
        <v>1</v>
      </c>
      <c r="L30" s="17" t="s">
        <v>232</v>
      </c>
      <c r="M30" s="17">
        <v>3192</v>
      </c>
      <c r="N30" s="17">
        <v>6</v>
      </c>
      <c r="O30" s="17">
        <v>23</v>
      </c>
      <c r="P30" s="17">
        <v>0</v>
      </c>
      <c r="Q30" s="17" t="s">
        <v>14</v>
      </c>
      <c r="R30" s="17" t="s">
        <v>29</v>
      </c>
      <c r="S30" s="17">
        <v>120</v>
      </c>
      <c r="T30" s="18">
        <f t="shared" si="16"/>
        <v>3.7593984962406013E-2</v>
      </c>
      <c r="U30" s="17">
        <v>5063</v>
      </c>
      <c r="V30" s="17">
        <v>736</v>
      </c>
      <c r="W30" s="17">
        <v>5</v>
      </c>
      <c r="X30" s="17">
        <v>0</v>
      </c>
      <c r="Y30" s="17">
        <v>0</v>
      </c>
      <c r="Z30" s="17">
        <v>0</v>
      </c>
      <c r="AA30" s="17">
        <v>0</v>
      </c>
      <c r="AB30" s="17">
        <v>0</v>
      </c>
      <c r="AC30" s="17">
        <v>4</v>
      </c>
      <c r="AD30" s="17">
        <f t="shared" si="2"/>
        <v>5068</v>
      </c>
      <c r="AE30" s="19">
        <f t="shared" si="17"/>
        <v>1.5877192982456141</v>
      </c>
      <c r="AF30" s="19">
        <f t="shared" si="4"/>
        <v>42.233333333333334</v>
      </c>
      <c r="AG30" s="17">
        <f t="shared" si="5"/>
        <v>736</v>
      </c>
      <c r="AH30" s="19">
        <f t="shared" si="18"/>
        <v>23.057644110275689</v>
      </c>
      <c r="AI30" s="19">
        <f>AD30/AG30</f>
        <v>6.8858695652173916</v>
      </c>
      <c r="AJ30" s="19">
        <f>AI30/2</f>
        <v>3.4429347826086958</v>
      </c>
      <c r="AK30" s="17"/>
      <c r="AL30" s="19">
        <f t="shared" si="19"/>
        <v>0</v>
      </c>
      <c r="AM30" s="17">
        <v>469</v>
      </c>
      <c r="AN30" s="19">
        <f t="shared" si="20"/>
        <v>14.692982456140351</v>
      </c>
      <c r="AO30" s="17"/>
      <c r="AP30" s="17">
        <v>13743</v>
      </c>
      <c r="AQ30" s="19">
        <f t="shared" si="21"/>
        <v>4.3054511278195493</v>
      </c>
      <c r="AR30" s="19">
        <f t="shared" ref="AR30:AR61" si="24">AP30/AD30</f>
        <v>2.7117205998421468</v>
      </c>
      <c r="AS30" s="17">
        <v>4767</v>
      </c>
      <c r="AT30" s="17">
        <v>27</v>
      </c>
      <c r="AU30" s="17">
        <v>2</v>
      </c>
      <c r="AV30" s="17">
        <f t="shared" si="11"/>
        <v>4796</v>
      </c>
      <c r="AW30" s="17" t="s">
        <v>13</v>
      </c>
      <c r="AX30" s="17"/>
      <c r="AY30" s="17">
        <v>1634</v>
      </c>
      <c r="AZ30" s="17">
        <v>3840</v>
      </c>
      <c r="BA30" s="19">
        <f t="shared" si="22"/>
        <v>1.2030075187969924</v>
      </c>
      <c r="BB30" s="21">
        <v>0.7</v>
      </c>
      <c r="BC30" s="19">
        <f t="shared" si="23"/>
        <v>0.43859649122807015</v>
      </c>
      <c r="BD30" s="17">
        <v>24</v>
      </c>
      <c r="BE30" s="20" t="s">
        <v>13</v>
      </c>
    </row>
    <row r="31" spans="1:57" x14ac:dyDescent="0.25">
      <c r="A31" s="16" t="s">
        <v>482</v>
      </c>
      <c r="B31" s="17" t="s">
        <v>483</v>
      </c>
      <c r="C31" s="17" t="s">
        <v>484</v>
      </c>
      <c r="D31" s="17">
        <v>44360</v>
      </c>
      <c r="E31" s="17" t="s">
        <v>482</v>
      </c>
      <c r="F31" s="17">
        <v>44045</v>
      </c>
      <c r="G31" s="17">
        <v>200072734</v>
      </c>
      <c r="H31" s="17" t="s">
        <v>473</v>
      </c>
      <c r="I31" s="17">
        <v>134</v>
      </c>
      <c r="J31" s="17">
        <v>1</v>
      </c>
      <c r="K31" s="17">
        <v>1</v>
      </c>
      <c r="L31" s="17" t="s">
        <v>472</v>
      </c>
      <c r="M31" s="17">
        <v>3927</v>
      </c>
      <c r="N31" s="17">
        <v>14.5</v>
      </c>
      <c r="O31" s="17">
        <v>30</v>
      </c>
      <c r="P31" s="17">
        <v>2</v>
      </c>
      <c r="Q31" s="17" t="s">
        <v>13</v>
      </c>
      <c r="R31" s="17"/>
      <c r="S31" s="17">
        <v>350</v>
      </c>
      <c r="T31" s="18">
        <f t="shared" si="16"/>
        <v>8.9126559714795009E-2</v>
      </c>
      <c r="U31" s="17">
        <v>13965</v>
      </c>
      <c r="V31" s="17">
        <v>1011</v>
      </c>
      <c r="W31" s="17">
        <v>1368</v>
      </c>
      <c r="X31" s="17">
        <v>123</v>
      </c>
      <c r="Y31" s="17">
        <v>2166</v>
      </c>
      <c r="Z31" s="17">
        <v>80</v>
      </c>
      <c r="AA31" s="17">
        <v>0</v>
      </c>
      <c r="AB31" s="17">
        <v>0</v>
      </c>
      <c r="AC31" s="17">
        <v>28</v>
      </c>
      <c r="AD31" s="17">
        <f t="shared" si="2"/>
        <v>17499</v>
      </c>
      <c r="AE31" s="19">
        <f t="shared" si="17"/>
        <v>4.4560733384262798</v>
      </c>
      <c r="AF31" s="19">
        <f t="shared" si="4"/>
        <v>49.997142857142855</v>
      </c>
      <c r="AG31" s="17">
        <f t="shared" si="5"/>
        <v>1214</v>
      </c>
      <c r="AH31" s="19">
        <f t="shared" si="18"/>
        <v>30.914183855360324</v>
      </c>
      <c r="AI31" s="19">
        <f>AD31/AG31</f>
        <v>14.414332784184515</v>
      </c>
      <c r="AJ31" s="19">
        <f>AI31/2</f>
        <v>7.2071663920922573</v>
      </c>
      <c r="AK31" s="17"/>
      <c r="AL31" s="19">
        <f t="shared" si="19"/>
        <v>0</v>
      </c>
      <c r="AM31" s="17">
        <v>782</v>
      </c>
      <c r="AN31" s="19">
        <f t="shared" si="20"/>
        <v>19.913419913419915</v>
      </c>
      <c r="AO31" s="17"/>
      <c r="AP31" s="17">
        <v>40090</v>
      </c>
      <c r="AQ31" s="19">
        <f t="shared" si="21"/>
        <v>10.208810797046091</v>
      </c>
      <c r="AR31" s="19">
        <f t="shared" si="24"/>
        <v>2.2909880564603693</v>
      </c>
      <c r="AS31" s="17">
        <v>1047</v>
      </c>
      <c r="AT31" s="17">
        <v>15</v>
      </c>
      <c r="AU31" s="17">
        <v>3</v>
      </c>
      <c r="AV31" s="17">
        <f t="shared" si="11"/>
        <v>1065</v>
      </c>
      <c r="AW31" s="17" t="s">
        <v>14</v>
      </c>
      <c r="AX31" s="17"/>
      <c r="AY31" s="22">
        <v>5394.5604307520734</v>
      </c>
      <c r="AZ31" s="22">
        <v>16411.444724592708</v>
      </c>
      <c r="BA31" s="19">
        <f t="shared" si="22"/>
        <v>4.1791303092927699</v>
      </c>
      <c r="BB31" s="5">
        <v>1.8818181818181818</v>
      </c>
      <c r="BC31" s="19">
        <f t="shared" si="23"/>
        <v>0.95839988888117222</v>
      </c>
      <c r="BD31" s="17">
        <v>9</v>
      </c>
      <c r="BE31" s="20" t="s">
        <v>13</v>
      </c>
    </row>
    <row r="32" spans="1:57" x14ac:dyDescent="0.25">
      <c r="A32" s="16" t="s">
        <v>403</v>
      </c>
      <c r="B32" s="17" t="s">
        <v>404</v>
      </c>
      <c r="C32" s="17" t="s">
        <v>405</v>
      </c>
      <c r="D32" s="17">
        <v>44560</v>
      </c>
      <c r="E32" s="17" t="s">
        <v>403</v>
      </c>
      <c r="F32" s="17">
        <v>44046</v>
      </c>
      <c r="G32" s="17">
        <v>244400586</v>
      </c>
      <c r="H32" s="17" t="s">
        <v>182</v>
      </c>
      <c r="I32" s="17">
        <v>109</v>
      </c>
      <c r="J32" s="17">
        <v>1</v>
      </c>
      <c r="K32" s="17">
        <v>1</v>
      </c>
      <c r="L32" s="17"/>
      <c r="M32" s="17">
        <v>2687</v>
      </c>
      <c r="N32" s="17">
        <v>9.3000000000000007</v>
      </c>
      <c r="O32" s="17">
        <v>6</v>
      </c>
      <c r="P32" s="17">
        <v>0</v>
      </c>
      <c r="Q32" s="17" t="s">
        <v>14</v>
      </c>
      <c r="R32" s="17" t="s">
        <v>406</v>
      </c>
      <c r="S32" s="17">
        <v>70</v>
      </c>
      <c r="T32" s="18">
        <f t="shared" si="16"/>
        <v>2.6051358392259024E-2</v>
      </c>
      <c r="U32" s="17">
        <v>2910</v>
      </c>
      <c r="V32" s="17">
        <v>491</v>
      </c>
      <c r="W32" s="17">
        <v>0</v>
      </c>
      <c r="X32" s="17">
        <v>0</v>
      </c>
      <c r="Y32" s="17">
        <v>0</v>
      </c>
      <c r="Z32" s="17">
        <v>0</v>
      </c>
      <c r="AA32" s="17">
        <v>0</v>
      </c>
      <c r="AB32" s="17">
        <v>0</v>
      </c>
      <c r="AC32" s="17">
        <v>18</v>
      </c>
      <c r="AD32" s="17">
        <f t="shared" si="2"/>
        <v>2910</v>
      </c>
      <c r="AE32" s="19">
        <f t="shared" si="17"/>
        <v>1.0829921845924824</v>
      </c>
      <c r="AF32" s="19">
        <f t="shared" si="4"/>
        <v>41.571428571428569</v>
      </c>
      <c r="AG32" s="17">
        <f t="shared" si="5"/>
        <v>491</v>
      </c>
      <c r="AH32" s="19">
        <f t="shared" si="18"/>
        <v>18.273167100855972</v>
      </c>
      <c r="AI32" s="19">
        <f>AD32/AG32</f>
        <v>5.9266802443991855</v>
      </c>
      <c r="AJ32" s="19">
        <f>AI32/2</f>
        <v>2.9633401221995928</v>
      </c>
      <c r="AK32" s="17"/>
      <c r="AL32" s="19">
        <f t="shared" si="19"/>
        <v>0</v>
      </c>
      <c r="AM32" s="17">
        <v>199</v>
      </c>
      <c r="AN32" s="19">
        <f t="shared" si="20"/>
        <v>7.4060290286564943</v>
      </c>
      <c r="AO32" s="17">
        <v>2165</v>
      </c>
      <c r="AP32" s="17">
        <v>4553</v>
      </c>
      <c r="AQ32" s="19">
        <f t="shared" si="21"/>
        <v>1.6944547822850764</v>
      </c>
      <c r="AR32" s="19">
        <f t="shared" si="24"/>
        <v>1.5646048109965636</v>
      </c>
      <c r="AS32" s="17">
        <v>1117</v>
      </c>
      <c r="AT32" s="17">
        <v>0</v>
      </c>
      <c r="AU32" s="17">
        <v>0</v>
      </c>
      <c r="AV32" s="17">
        <f t="shared" si="11"/>
        <v>1117</v>
      </c>
      <c r="AW32" s="17" t="s">
        <v>14</v>
      </c>
      <c r="AX32" s="17"/>
      <c r="AY32" s="17">
        <v>862</v>
      </c>
      <c r="AZ32" s="17">
        <v>4255</v>
      </c>
      <c r="BA32" s="19">
        <f t="shared" si="22"/>
        <v>1.5835504279866022</v>
      </c>
      <c r="BB32" s="17">
        <v>0</v>
      </c>
      <c r="BC32" s="19">
        <f t="shared" si="23"/>
        <v>0</v>
      </c>
      <c r="BD32" s="17">
        <v>8</v>
      </c>
      <c r="BE32" s="20" t="s">
        <v>13</v>
      </c>
    </row>
    <row r="33" spans="1:57" hidden="1" x14ac:dyDescent="0.25">
      <c r="A33" s="16" t="s">
        <v>183</v>
      </c>
      <c r="B33" s="17" t="s">
        <v>184</v>
      </c>
      <c r="C33" s="17" t="s">
        <v>18</v>
      </c>
      <c r="D33" s="17">
        <v>44220</v>
      </c>
      <c r="E33" s="17" t="s">
        <v>183</v>
      </c>
      <c r="F33" s="17">
        <v>44047</v>
      </c>
      <c r="G33" s="17">
        <v>244400404</v>
      </c>
      <c r="H33" s="17" t="s">
        <v>24</v>
      </c>
      <c r="I33" s="17">
        <v>41</v>
      </c>
      <c r="J33" s="17">
        <v>1</v>
      </c>
      <c r="K33" s="17">
        <v>0</v>
      </c>
      <c r="L33" s="17" t="s">
        <v>185</v>
      </c>
      <c r="M33" s="17">
        <v>23329</v>
      </c>
      <c r="N33" s="17">
        <v>34</v>
      </c>
      <c r="O33" s="17">
        <v>86</v>
      </c>
      <c r="P33" s="17">
        <v>12</v>
      </c>
      <c r="Q33" s="17" t="s">
        <v>13</v>
      </c>
      <c r="R33" s="17" t="s">
        <v>186</v>
      </c>
      <c r="S33" s="17">
        <v>1230</v>
      </c>
      <c r="T33" s="18">
        <f t="shared" si="16"/>
        <v>5.272407732864675E-2</v>
      </c>
      <c r="U33" s="17">
        <v>43451</v>
      </c>
      <c r="V33" s="17">
        <v>3739</v>
      </c>
      <c r="W33" s="17">
        <v>3741</v>
      </c>
      <c r="X33" s="17">
        <v>230</v>
      </c>
      <c r="Y33" s="17">
        <v>5137</v>
      </c>
      <c r="Z33" s="17">
        <v>239</v>
      </c>
      <c r="AA33" s="17">
        <v>138</v>
      </c>
      <c r="AB33" s="17">
        <v>70</v>
      </c>
      <c r="AC33" s="17">
        <v>114</v>
      </c>
      <c r="AD33" s="17">
        <f t="shared" si="2"/>
        <v>52467</v>
      </c>
      <c r="AE33" s="19">
        <f t="shared" si="17"/>
        <v>2.249003386343178</v>
      </c>
      <c r="AF33" s="19">
        <f t="shared" si="4"/>
        <v>42.65609756097561</v>
      </c>
      <c r="AG33" s="17">
        <f t="shared" si="5"/>
        <v>4278</v>
      </c>
      <c r="AH33" s="19">
        <f t="shared" si="18"/>
        <v>18.337691285524453</v>
      </c>
      <c r="AI33" s="19">
        <f>AD33/AG33</f>
        <v>12.264375876577841</v>
      </c>
      <c r="AJ33" s="19">
        <f>AI33/2</f>
        <v>6.1321879382889204</v>
      </c>
      <c r="AK33" s="17">
        <v>7091</v>
      </c>
      <c r="AL33" s="19">
        <f t="shared" si="19"/>
        <v>30.395644905482445</v>
      </c>
      <c r="AM33" s="17">
        <v>4621</v>
      </c>
      <c r="AN33" s="19">
        <f t="shared" si="20"/>
        <v>19.807964336233873</v>
      </c>
      <c r="AO33" s="17">
        <v>55452</v>
      </c>
      <c r="AP33" s="17">
        <v>239384</v>
      </c>
      <c r="AQ33" s="19">
        <f t="shared" si="21"/>
        <v>10.261219940846157</v>
      </c>
      <c r="AR33" s="19">
        <f t="shared" si="24"/>
        <v>4.5625631349229039</v>
      </c>
      <c r="AS33" s="17">
        <v>0</v>
      </c>
      <c r="AT33" s="17"/>
      <c r="AU33" s="17">
        <v>0</v>
      </c>
      <c r="AV33" s="17">
        <f t="shared" si="11"/>
        <v>0</v>
      </c>
      <c r="AW33" s="17" t="s">
        <v>13</v>
      </c>
      <c r="AX33" s="17" t="s">
        <v>43</v>
      </c>
      <c r="AY33" s="17">
        <v>19982</v>
      </c>
      <c r="AZ33" s="17">
        <v>99216</v>
      </c>
      <c r="BA33" s="19">
        <f t="shared" si="22"/>
        <v>4.2529041107634278</v>
      </c>
      <c r="BB33" s="17">
        <v>12</v>
      </c>
      <c r="BC33" s="19">
        <f t="shared" si="23"/>
        <v>1.0287624844614001</v>
      </c>
      <c r="BD33" s="17">
        <v>0</v>
      </c>
      <c r="BE33" s="20" t="s">
        <v>13</v>
      </c>
    </row>
    <row r="34" spans="1:57" x14ac:dyDescent="0.25">
      <c r="A34" s="16" t="s">
        <v>653</v>
      </c>
      <c r="B34" s="17" t="s">
        <v>654</v>
      </c>
      <c r="C34" s="17" t="s">
        <v>655</v>
      </c>
      <c r="D34" s="17">
        <v>44521</v>
      </c>
      <c r="E34" s="17" t="s">
        <v>653</v>
      </c>
      <c r="F34" s="17">
        <v>44048</v>
      </c>
      <c r="G34" s="17">
        <v>244400552</v>
      </c>
      <c r="H34" s="17" t="s">
        <v>15</v>
      </c>
      <c r="I34" s="17">
        <v>190</v>
      </c>
      <c r="J34" s="17">
        <v>1</v>
      </c>
      <c r="K34" s="17">
        <v>1</v>
      </c>
      <c r="L34" s="17" t="s">
        <v>12</v>
      </c>
      <c r="M34" s="17">
        <v>2585</v>
      </c>
      <c r="N34" s="17">
        <v>8.5</v>
      </c>
      <c r="O34" s="17">
        <v>4</v>
      </c>
      <c r="P34" s="17">
        <v>1</v>
      </c>
      <c r="Q34" s="17" t="s">
        <v>13</v>
      </c>
      <c r="R34" s="17" t="s">
        <v>42</v>
      </c>
      <c r="S34" s="17">
        <v>131</v>
      </c>
      <c r="T34" s="18">
        <f t="shared" si="16"/>
        <v>5.067698259187621E-2</v>
      </c>
      <c r="U34" s="17">
        <v>5418</v>
      </c>
      <c r="V34" s="17"/>
      <c r="W34" s="17">
        <v>8</v>
      </c>
      <c r="X34" s="17"/>
      <c r="Y34" s="17">
        <v>399</v>
      </c>
      <c r="Z34" s="17"/>
      <c r="AA34" s="17">
        <v>0</v>
      </c>
      <c r="AB34" s="17">
        <v>0</v>
      </c>
      <c r="AC34" s="17"/>
      <c r="AD34" s="17">
        <f t="shared" si="2"/>
        <v>5825</v>
      </c>
      <c r="AE34" s="19">
        <f t="shared" si="17"/>
        <v>2.253384912959381</v>
      </c>
      <c r="AF34" s="19">
        <f t="shared" si="4"/>
        <v>44.465648854961835</v>
      </c>
      <c r="AG34" s="17">
        <f t="shared" si="5"/>
        <v>0</v>
      </c>
      <c r="AH34" s="19">
        <f t="shared" si="18"/>
        <v>0</v>
      </c>
      <c r="AI34" s="19"/>
      <c r="AJ34" s="19"/>
      <c r="AK34" s="17"/>
      <c r="AL34" s="19">
        <f t="shared" si="19"/>
        <v>0</v>
      </c>
      <c r="AM34" s="17">
        <v>371</v>
      </c>
      <c r="AN34" s="19">
        <f t="shared" si="20"/>
        <v>14.352030947775628</v>
      </c>
      <c r="AO34" s="17"/>
      <c r="AP34" s="17">
        <v>15611</v>
      </c>
      <c r="AQ34" s="19">
        <f t="shared" si="21"/>
        <v>6.039071566731141</v>
      </c>
      <c r="AR34" s="19">
        <f t="shared" si="24"/>
        <v>2.68</v>
      </c>
      <c r="AS34" s="17"/>
      <c r="AT34" s="17"/>
      <c r="AU34" s="17"/>
      <c r="AV34" s="17">
        <f t="shared" si="11"/>
        <v>0</v>
      </c>
      <c r="AW34" s="17" t="s">
        <v>13</v>
      </c>
      <c r="AX34" s="17" t="s">
        <v>429</v>
      </c>
      <c r="AY34" s="22">
        <v>1221.0869256767819</v>
      </c>
      <c r="AZ34" s="22">
        <v>5664.786332747306</v>
      </c>
      <c r="BA34" s="19">
        <f t="shared" si="22"/>
        <v>2.1914067051246833</v>
      </c>
      <c r="BB34" s="5">
        <v>1.1281464530892449</v>
      </c>
      <c r="BC34" s="19">
        <f t="shared" si="23"/>
        <v>0.87284058266092446</v>
      </c>
      <c r="BD34" s="22">
        <v>16.33867276887872</v>
      </c>
      <c r="BE34" s="20" t="s">
        <v>14</v>
      </c>
    </row>
    <row r="35" spans="1:57" x14ac:dyDescent="0.25">
      <c r="A35" s="16" t="s">
        <v>45</v>
      </c>
      <c r="B35" s="17" t="s">
        <v>46</v>
      </c>
      <c r="C35" s="17" t="s">
        <v>47</v>
      </c>
      <c r="D35" s="17">
        <v>44160</v>
      </c>
      <c r="E35" s="17" t="s">
        <v>45</v>
      </c>
      <c r="F35" s="17">
        <v>44050</v>
      </c>
      <c r="G35" s="17">
        <v>200000438</v>
      </c>
      <c r="H35" s="17" t="s">
        <v>49</v>
      </c>
      <c r="I35" s="17">
        <v>7</v>
      </c>
      <c r="J35" s="17">
        <v>1</v>
      </c>
      <c r="K35" s="17">
        <v>1</v>
      </c>
      <c r="L35" s="17" t="s">
        <v>48</v>
      </c>
      <c r="M35" s="17">
        <v>3062</v>
      </c>
      <c r="N35" s="17">
        <v>11.5</v>
      </c>
      <c r="O35" s="17">
        <v>10</v>
      </c>
      <c r="P35" s="17">
        <v>2</v>
      </c>
      <c r="Q35" s="17" t="s">
        <v>14</v>
      </c>
      <c r="R35" s="17" t="s">
        <v>20</v>
      </c>
      <c r="S35" s="17">
        <v>202</v>
      </c>
      <c r="T35" s="18">
        <f t="shared" si="16"/>
        <v>6.5969954278249504E-2</v>
      </c>
      <c r="U35" s="17">
        <v>7429</v>
      </c>
      <c r="V35" s="17">
        <v>230</v>
      </c>
      <c r="W35" s="17">
        <v>102</v>
      </c>
      <c r="X35" s="17">
        <v>0</v>
      </c>
      <c r="Y35" s="17">
        <v>101</v>
      </c>
      <c r="Z35" s="17">
        <v>0</v>
      </c>
      <c r="AA35" s="17">
        <v>0</v>
      </c>
      <c r="AB35" s="17">
        <v>0</v>
      </c>
      <c r="AC35" s="17">
        <v>9</v>
      </c>
      <c r="AD35" s="17">
        <f t="shared" si="2"/>
        <v>7632</v>
      </c>
      <c r="AE35" s="19">
        <f t="shared" si="17"/>
        <v>2.4924885695623775</v>
      </c>
      <c r="AF35" s="19">
        <f t="shared" si="4"/>
        <v>37.78217821782178</v>
      </c>
      <c r="AG35" s="17">
        <f t="shared" si="5"/>
        <v>230</v>
      </c>
      <c r="AH35" s="19">
        <f t="shared" si="18"/>
        <v>7.5114304376224688</v>
      </c>
      <c r="AI35" s="19">
        <f t="shared" ref="AI35:AI50" si="25">AD35/AG35</f>
        <v>33.182608695652171</v>
      </c>
      <c r="AJ35" s="19">
        <f t="shared" ref="AJ35:AJ50" si="26">AI35/2</f>
        <v>16.591304347826085</v>
      </c>
      <c r="AK35" s="17"/>
      <c r="AL35" s="19">
        <f t="shared" si="19"/>
        <v>0</v>
      </c>
      <c r="AM35" s="17">
        <v>361</v>
      </c>
      <c r="AN35" s="19">
        <f t="shared" si="20"/>
        <v>11.789679947746571</v>
      </c>
      <c r="AO35" s="17"/>
      <c r="AP35" s="17">
        <v>17162</v>
      </c>
      <c r="AQ35" s="19">
        <f t="shared" si="21"/>
        <v>5.6048334421946437</v>
      </c>
      <c r="AR35" s="19">
        <f t="shared" si="24"/>
        <v>2.2486897274633124</v>
      </c>
      <c r="AS35" s="17">
        <v>1358</v>
      </c>
      <c r="AT35" s="17">
        <v>8</v>
      </c>
      <c r="AU35" s="17">
        <v>1</v>
      </c>
      <c r="AV35" s="17">
        <f t="shared" si="11"/>
        <v>1367</v>
      </c>
      <c r="AW35" s="17" t="s">
        <v>14</v>
      </c>
      <c r="AX35" s="17"/>
      <c r="AY35" s="22">
        <v>1308.8108190553662</v>
      </c>
      <c r="AZ35" s="22">
        <v>5022.2745292368681</v>
      </c>
      <c r="BA35" s="19">
        <f t="shared" si="22"/>
        <v>1.6401941636959072</v>
      </c>
      <c r="BB35" s="21">
        <v>1.7</v>
      </c>
      <c r="BC35" s="19">
        <f t="shared" si="23"/>
        <v>1.1103853690398433</v>
      </c>
      <c r="BD35" s="17">
        <v>15</v>
      </c>
      <c r="BE35" s="20" t="s">
        <v>13</v>
      </c>
    </row>
    <row r="36" spans="1:57" x14ac:dyDescent="0.25">
      <c r="A36" s="16" t="s">
        <v>352</v>
      </c>
      <c r="B36" s="17" t="s">
        <v>353</v>
      </c>
      <c r="C36" s="17" t="s">
        <v>354</v>
      </c>
      <c r="D36" s="17">
        <v>44590</v>
      </c>
      <c r="E36" s="17" t="s">
        <v>352</v>
      </c>
      <c r="F36" s="17">
        <v>44051</v>
      </c>
      <c r="G36" s="17">
        <v>200072726</v>
      </c>
      <c r="H36" s="17" t="s">
        <v>278</v>
      </c>
      <c r="I36" s="17">
        <v>94</v>
      </c>
      <c r="J36" s="17">
        <v>1</v>
      </c>
      <c r="K36" s="17">
        <v>1</v>
      </c>
      <c r="L36" s="17" t="s">
        <v>277</v>
      </c>
      <c r="M36" s="17">
        <v>3930</v>
      </c>
      <c r="N36" s="17">
        <v>12</v>
      </c>
      <c r="O36" s="17">
        <v>21</v>
      </c>
      <c r="P36" s="17">
        <v>2</v>
      </c>
      <c r="Q36" s="17" t="s">
        <v>13</v>
      </c>
      <c r="R36" s="17" t="s">
        <v>20</v>
      </c>
      <c r="S36" s="17">
        <v>265</v>
      </c>
      <c r="T36" s="18">
        <f t="shared" si="16"/>
        <v>6.7430025445292627E-2</v>
      </c>
      <c r="U36" s="17">
        <v>7128</v>
      </c>
      <c r="V36" s="17">
        <v>457</v>
      </c>
      <c r="W36" s="17">
        <v>508</v>
      </c>
      <c r="X36" s="17">
        <v>63</v>
      </c>
      <c r="Y36" s="17">
        <v>313</v>
      </c>
      <c r="Z36" s="17">
        <v>58</v>
      </c>
      <c r="AA36" s="17">
        <v>0</v>
      </c>
      <c r="AB36" s="17">
        <v>0</v>
      </c>
      <c r="AC36" s="17">
        <v>20</v>
      </c>
      <c r="AD36" s="17">
        <f t="shared" si="2"/>
        <v>7949</v>
      </c>
      <c r="AE36" s="19">
        <f t="shared" si="17"/>
        <v>2.0226463104325698</v>
      </c>
      <c r="AF36" s="19">
        <f t="shared" si="4"/>
        <v>29.996226415094341</v>
      </c>
      <c r="AG36" s="17">
        <f t="shared" si="5"/>
        <v>578</v>
      </c>
      <c r="AH36" s="19">
        <f t="shared" si="18"/>
        <v>14.707379134860052</v>
      </c>
      <c r="AI36" s="19">
        <f t="shared" si="25"/>
        <v>13.752595155709342</v>
      </c>
      <c r="AJ36" s="19">
        <f t="shared" si="26"/>
        <v>6.8762975778546709</v>
      </c>
      <c r="AK36" s="17"/>
      <c r="AL36" s="19">
        <f t="shared" si="19"/>
        <v>0</v>
      </c>
      <c r="AM36" s="17">
        <v>518</v>
      </c>
      <c r="AN36" s="19">
        <f t="shared" si="20"/>
        <v>13.180661577608143</v>
      </c>
      <c r="AO36" s="17">
        <v>6795</v>
      </c>
      <c r="AP36" s="17">
        <v>20486</v>
      </c>
      <c r="AQ36" s="19">
        <f t="shared" si="21"/>
        <v>5.2127226463104321</v>
      </c>
      <c r="AR36" s="19">
        <f t="shared" si="24"/>
        <v>2.5771795194364069</v>
      </c>
      <c r="AS36" s="17">
        <v>2653</v>
      </c>
      <c r="AT36" s="17">
        <v>0</v>
      </c>
      <c r="AU36" s="17">
        <v>113</v>
      </c>
      <c r="AV36" s="17">
        <f t="shared" si="11"/>
        <v>2766</v>
      </c>
      <c r="AW36" s="17" t="s">
        <v>14</v>
      </c>
      <c r="AX36" s="17"/>
      <c r="AY36" s="22">
        <v>3567.9473541497196</v>
      </c>
      <c r="AZ36" s="22">
        <v>7816.2254841495005</v>
      </c>
      <c r="BA36" s="19">
        <f t="shared" si="22"/>
        <v>1.9888614463484735</v>
      </c>
      <c r="BB36" s="5">
        <v>1.1101818181818182</v>
      </c>
      <c r="BC36" s="19">
        <f t="shared" si="23"/>
        <v>0.56497802452000934</v>
      </c>
      <c r="BD36" s="17">
        <v>18</v>
      </c>
      <c r="BE36" s="20" t="s">
        <v>13</v>
      </c>
    </row>
    <row r="37" spans="1:57" x14ac:dyDescent="0.25">
      <c r="A37" s="23" t="s">
        <v>806</v>
      </c>
      <c r="B37" s="17" t="s">
        <v>660</v>
      </c>
      <c r="C37" s="17" t="s">
        <v>661</v>
      </c>
      <c r="D37" s="17">
        <v>44450</v>
      </c>
      <c r="E37" s="17" t="s">
        <v>659</v>
      </c>
      <c r="F37" s="17">
        <v>44029</v>
      </c>
      <c r="G37" s="17">
        <v>200067866</v>
      </c>
      <c r="H37" s="17" t="s">
        <v>416</v>
      </c>
      <c r="I37" s="17">
        <v>192</v>
      </c>
      <c r="J37" s="17">
        <v>1</v>
      </c>
      <c r="K37" s="17">
        <v>1</v>
      </c>
      <c r="L37" s="17" t="s">
        <v>662</v>
      </c>
      <c r="M37" s="21">
        <v>1405</v>
      </c>
      <c r="N37" s="17">
        <v>5</v>
      </c>
      <c r="O37" s="17">
        <v>10</v>
      </c>
      <c r="P37" s="17">
        <v>0</v>
      </c>
      <c r="Q37" s="17" t="s">
        <v>14</v>
      </c>
      <c r="R37" s="17"/>
      <c r="S37" s="17"/>
      <c r="T37" s="18">
        <f t="shared" si="16"/>
        <v>0</v>
      </c>
      <c r="U37" s="17">
        <v>861</v>
      </c>
      <c r="V37" s="17">
        <v>54</v>
      </c>
      <c r="W37" s="17">
        <v>0</v>
      </c>
      <c r="X37" s="17">
        <v>0</v>
      </c>
      <c r="Y37" s="17">
        <v>0</v>
      </c>
      <c r="Z37" s="17">
        <v>0</v>
      </c>
      <c r="AA37" s="17">
        <v>0</v>
      </c>
      <c r="AB37" s="17">
        <v>0</v>
      </c>
      <c r="AC37" s="17">
        <v>0</v>
      </c>
      <c r="AD37" s="17">
        <f t="shared" si="2"/>
        <v>861</v>
      </c>
      <c r="AE37" s="19">
        <f t="shared" si="17"/>
        <v>0.61281138790035583</v>
      </c>
      <c r="AF37" s="19"/>
      <c r="AG37" s="17">
        <f t="shared" si="5"/>
        <v>54</v>
      </c>
      <c r="AH37" s="19">
        <f t="shared" si="18"/>
        <v>3.8434163701067616</v>
      </c>
      <c r="AI37" s="19">
        <f t="shared" si="25"/>
        <v>15.944444444444445</v>
      </c>
      <c r="AJ37" s="19">
        <f t="shared" si="26"/>
        <v>7.9722222222222223</v>
      </c>
      <c r="AK37" s="17"/>
      <c r="AL37" s="19">
        <f t="shared" si="19"/>
        <v>0</v>
      </c>
      <c r="AM37" s="17"/>
      <c r="AN37" s="19">
        <f t="shared" si="20"/>
        <v>0</v>
      </c>
      <c r="AO37" s="17">
        <v>551</v>
      </c>
      <c r="AP37" s="17">
        <v>1335</v>
      </c>
      <c r="AQ37" s="19">
        <f t="shared" si="21"/>
        <v>0.95017793594306055</v>
      </c>
      <c r="AR37" s="19">
        <f t="shared" si="24"/>
        <v>1.5505226480836236</v>
      </c>
      <c r="AS37" s="17">
        <v>4</v>
      </c>
      <c r="AT37" s="17">
        <v>0</v>
      </c>
      <c r="AU37" s="17">
        <v>0</v>
      </c>
      <c r="AV37" s="17">
        <f t="shared" si="11"/>
        <v>4</v>
      </c>
      <c r="AW37" s="17"/>
      <c r="AX37" s="17"/>
      <c r="AY37" s="17"/>
      <c r="AZ37" s="17"/>
      <c r="BA37" s="19">
        <f t="shared" si="22"/>
        <v>0</v>
      </c>
      <c r="BB37" s="17">
        <v>0</v>
      </c>
      <c r="BC37" s="19">
        <f t="shared" si="23"/>
        <v>0</v>
      </c>
      <c r="BD37" s="17"/>
      <c r="BE37" s="20" t="s">
        <v>14</v>
      </c>
    </row>
    <row r="38" spans="1:57" x14ac:dyDescent="0.25">
      <c r="A38" s="23" t="s">
        <v>807</v>
      </c>
      <c r="B38" s="17" t="s">
        <v>663</v>
      </c>
      <c r="C38" s="17" t="s">
        <v>664</v>
      </c>
      <c r="D38" s="17">
        <v>44450</v>
      </c>
      <c r="E38" s="17" t="s">
        <v>659</v>
      </c>
      <c r="F38" s="17">
        <v>44029</v>
      </c>
      <c r="G38" s="17">
        <v>200067866</v>
      </c>
      <c r="H38" s="17" t="s">
        <v>416</v>
      </c>
      <c r="I38" s="17">
        <v>193</v>
      </c>
      <c r="J38" s="17">
        <v>1</v>
      </c>
      <c r="K38" s="17">
        <v>1</v>
      </c>
      <c r="L38" s="17" t="s">
        <v>662</v>
      </c>
      <c r="M38" s="21">
        <v>5772</v>
      </c>
      <c r="N38" s="17">
        <v>15</v>
      </c>
      <c r="O38" s="17">
        <v>30</v>
      </c>
      <c r="P38" s="17">
        <v>4</v>
      </c>
      <c r="Q38" s="17" t="s">
        <v>13</v>
      </c>
      <c r="R38" s="17" t="s">
        <v>133</v>
      </c>
      <c r="S38" s="17">
        <v>347</v>
      </c>
      <c r="T38" s="18">
        <f t="shared" si="16"/>
        <v>6.0117810117810117E-2</v>
      </c>
      <c r="U38" s="17">
        <v>19017</v>
      </c>
      <c r="V38" s="17">
        <v>975</v>
      </c>
      <c r="W38" s="17">
        <v>358</v>
      </c>
      <c r="X38" s="17">
        <v>11</v>
      </c>
      <c r="Y38" s="17">
        <v>0</v>
      </c>
      <c r="Z38" s="17">
        <v>0</v>
      </c>
      <c r="AA38" s="17">
        <v>133</v>
      </c>
      <c r="AB38" s="17">
        <v>30</v>
      </c>
      <c r="AC38" s="17">
        <v>22</v>
      </c>
      <c r="AD38" s="17">
        <f t="shared" si="2"/>
        <v>19508</v>
      </c>
      <c r="AE38" s="19">
        <f t="shared" si="17"/>
        <v>3.3797643797643797</v>
      </c>
      <c r="AF38" s="19">
        <f t="shared" ref="AF38:AF79" si="27">AD38/S38</f>
        <v>56.21902017291066</v>
      </c>
      <c r="AG38" s="17">
        <f t="shared" si="5"/>
        <v>1016</v>
      </c>
      <c r="AH38" s="19">
        <f t="shared" si="18"/>
        <v>17.602217602217603</v>
      </c>
      <c r="AI38" s="19">
        <f t="shared" si="25"/>
        <v>19.200787401574804</v>
      </c>
      <c r="AJ38" s="19">
        <f t="shared" si="26"/>
        <v>9.6003937007874018</v>
      </c>
      <c r="AK38" s="17">
        <v>1340</v>
      </c>
      <c r="AL38" s="19">
        <f t="shared" si="19"/>
        <v>23.215523215523216</v>
      </c>
      <c r="AM38" s="17">
        <v>1340</v>
      </c>
      <c r="AN38" s="19">
        <f t="shared" si="20"/>
        <v>23.215523215523216</v>
      </c>
      <c r="AO38" s="17">
        <v>13635</v>
      </c>
      <c r="AP38" s="17">
        <v>45821</v>
      </c>
      <c r="AQ38" s="19">
        <f t="shared" si="21"/>
        <v>7.9384961884961882</v>
      </c>
      <c r="AR38" s="19">
        <f t="shared" si="24"/>
        <v>2.3488312487184744</v>
      </c>
      <c r="AS38" s="17">
        <v>262</v>
      </c>
      <c r="AT38" s="17"/>
      <c r="AU38" s="17">
        <v>0</v>
      </c>
      <c r="AV38" s="17">
        <f t="shared" si="11"/>
        <v>262</v>
      </c>
      <c r="AW38" s="17" t="s">
        <v>13</v>
      </c>
      <c r="AX38" s="17" t="s">
        <v>39</v>
      </c>
      <c r="AY38" s="17">
        <v>7611</v>
      </c>
      <c r="AZ38" s="17">
        <v>18501</v>
      </c>
      <c r="BA38" s="19">
        <f t="shared" si="22"/>
        <v>3.2053014553014552</v>
      </c>
      <c r="BB38" s="17">
        <v>3</v>
      </c>
      <c r="BC38" s="19">
        <f t="shared" si="23"/>
        <v>1.0395010395010396</v>
      </c>
      <c r="BD38" s="17">
        <v>26</v>
      </c>
      <c r="BE38" s="20" t="s">
        <v>14</v>
      </c>
    </row>
    <row r="39" spans="1:57" x14ac:dyDescent="0.25">
      <c r="A39" s="16" t="s">
        <v>485</v>
      </c>
      <c r="B39" s="17" t="s">
        <v>486</v>
      </c>
      <c r="C39" s="17" t="s">
        <v>139</v>
      </c>
      <c r="D39" s="17">
        <v>44480</v>
      </c>
      <c r="E39" s="17" t="s">
        <v>485</v>
      </c>
      <c r="F39" s="17">
        <v>44052</v>
      </c>
      <c r="G39" s="17">
        <v>244400644</v>
      </c>
      <c r="H39" s="17" t="s">
        <v>67</v>
      </c>
      <c r="I39" s="17">
        <v>135</v>
      </c>
      <c r="J39" s="17">
        <v>1</v>
      </c>
      <c r="K39" s="17">
        <v>1</v>
      </c>
      <c r="L39" s="17" t="s">
        <v>71</v>
      </c>
      <c r="M39" s="17">
        <v>8196</v>
      </c>
      <c r="N39" s="17">
        <v>21</v>
      </c>
      <c r="O39" s="17">
        <v>40</v>
      </c>
      <c r="P39" s="17">
        <v>2</v>
      </c>
      <c r="Q39" s="17" t="s">
        <v>13</v>
      </c>
      <c r="R39" s="17" t="s">
        <v>65</v>
      </c>
      <c r="S39" s="17">
        <v>450</v>
      </c>
      <c r="T39" s="18">
        <f t="shared" si="16"/>
        <v>5.4904831625183018E-2</v>
      </c>
      <c r="U39" s="17">
        <v>15036</v>
      </c>
      <c r="V39" s="17">
        <v>1192</v>
      </c>
      <c r="W39" s="17">
        <v>100</v>
      </c>
      <c r="X39" s="17">
        <v>4</v>
      </c>
      <c r="Y39" s="17">
        <v>4500</v>
      </c>
      <c r="Z39" s="17">
        <v>41</v>
      </c>
      <c r="AA39" s="17">
        <v>2</v>
      </c>
      <c r="AB39" s="17">
        <v>2</v>
      </c>
      <c r="AC39" s="17"/>
      <c r="AD39" s="17">
        <f t="shared" si="2"/>
        <v>19638</v>
      </c>
      <c r="AE39" s="19">
        <f t="shared" si="17"/>
        <v>2.396046852122987</v>
      </c>
      <c r="AF39" s="19">
        <f t="shared" si="27"/>
        <v>43.64</v>
      </c>
      <c r="AG39" s="17">
        <f t="shared" si="5"/>
        <v>1239</v>
      </c>
      <c r="AH39" s="19">
        <f t="shared" si="18"/>
        <v>15.117130307467058</v>
      </c>
      <c r="AI39" s="19">
        <f t="shared" si="25"/>
        <v>15.849878934624698</v>
      </c>
      <c r="AJ39" s="19">
        <f t="shared" si="26"/>
        <v>7.924939467312349</v>
      </c>
      <c r="AK39" s="17">
        <v>814</v>
      </c>
      <c r="AL39" s="19">
        <f t="shared" si="19"/>
        <v>9.9316739873108837</v>
      </c>
      <c r="AM39" s="17">
        <v>747</v>
      </c>
      <c r="AN39" s="19">
        <f t="shared" si="20"/>
        <v>9.1142020497803813</v>
      </c>
      <c r="AO39" s="17">
        <v>19125</v>
      </c>
      <c r="AP39" s="17">
        <v>30993</v>
      </c>
      <c r="AQ39" s="19">
        <f t="shared" si="21"/>
        <v>3.7814787701317716</v>
      </c>
      <c r="AR39" s="19">
        <f t="shared" si="24"/>
        <v>1.5782157042468683</v>
      </c>
      <c r="AS39" s="17">
        <v>250</v>
      </c>
      <c r="AT39" s="17"/>
      <c r="AU39" s="17">
        <v>120</v>
      </c>
      <c r="AV39" s="17">
        <f t="shared" si="11"/>
        <v>370</v>
      </c>
      <c r="AW39" s="17" t="s">
        <v>13</v>
      </c>
      <c r="AX39" s="17" t="s">
        <v>43</v>
      </c>
      <c r="AY39" s="22">
        <v>7464.2</v>
      </c>
      <c r="AZ39" s="17">
        <v>14500</v>
      </c>
      <c r="BA39" s="19">
        <f t="shared" si="22"/>
        <v>1.7691556857003417</v>
      </c>
      <c r="BB39" s="5">
        <v>6.822222222222222</v>
      </c>
      <c r="BC39" s="19">
        <f t="shared" si="23"/>
        <v>1.6647687218697467</v>
      </c>
      <c r="BD39" s="17">
        <v>0</v>
      </c>
      <c r="BE39" s="20" t="s">
        <v>13</v>
      </c>
    </row>
    <row r="40" spans="1:57" x14ac:dyDescent="0.25">
      <c r="A40" s="16" t="s">
        <v>500</v>
      </c>
      <c r="B40" s="17" t="s">
        <v>501</v>
      </c>
      <c r="C40" s="17" t="s">
        <v>502</v>
      </c>
      <c r="D40" s="17">
        <v>44530</v>
      </c>
      <c r="E40" s="17" t="s">
        <v>500</v>
      </c>
      <c r="F40" s="17">
        <v>44053</v>
      </c>
      <c r="G40" s="17">
        <v>200000438</v>
      </c>
      <c r="H40" s="17" t="s">
        <v>49</v>
      </c>
      <c r="I40" s="17">
        <v>140</v>
      </c>
      <c r="J40" s="17">
        <v>1</v>
      </c>
      <c r="K40" s="17">
        <v>1</v>
      </c>
      <c r="L40" s="17" t="s">
        <v>104</v>
      </c>
      <c r="M40" s="17">
        <v>2327</v>
      </c>
      <c r="N40" s="17">
        <v>8</v>
      </c>
      <c r="O40" s="17">
        <v>10</v>
      </c>
      <c r="P40" s="17">
        <v>1</v>
      </c>
      <c r="Q40" s="17" t="s">
        <v>14</v>
      </c>
      <c r="R40" s="17" t="s">
        <v>20</v>
      </c>
      <c r="S40" s="17">
        <v>180</v>
      </c>
      <c r="T40" s="18">
        <f t="shared" si="16"/>
        <v>7.7352814782982379E-2</v>
      </c>
      <c r="U40" s="17">
        <v>4152</v>
      </c>
      <c r="V40" s="17">
        <v>274</v>
      </c>
      <c r="W40" s="17">
        <v>220</v>
      </c>
      <c r="X40" s="17">
        <v>2</v>
      </c>
      <c r="Y40" s="17">
        <v>83</v>
      </c>
      <c r="Z40" s="17">
        <v>0</v>
      </c>
      <c r="AA40" s="17">
        <v>0</v>
      </c>
      <c r="AB40" s="17">
        <v>0</v>
      </c>
      <c r="AC40" s="17">
        <v>9</v>
      </c>
      <c r="AD40" s="17">
        <f t="shared" si="2"/>
        <v>4455</v>
      </c>
      <c r="AE40" s="19">
        <f t="shared" si="17"/>
        <v>1.9144821658788138</v>
      </c>
      <c r="AF40" s="19">
        <f t="shared" si="27"/>
        <v>24.75</v>
      </c>
      <c r="AG40" s="17">
        <f t="shared" si="5"/>
        <v>276</v>
      </c>
      <c r="AH40" s="19">
        <f t="shared" si="18"/>
        <v>11.860764933390632</v>
      </c>
      <c r="AI40" s="19">
        <f t="shared" si="25"/>
        <v>16.141304347826086</v>
      </c>
      <c r="AJ40" s="19">
        <f t="shared" si="26"/>
        <v>8.070652173913043</v>
      </c>
      <c r="AK40" s="17"/>
      <c r="AL40" s="19">
        <f t="shared" si="19"/>
        <v>0</v>
      </c>
      <c r="AM40" s="17">
        <v>254</v>
      </c>
      <c r="AN40" s="19">
        <f t="shared" si="20"/>
        <v>10.915341641598625</v>
      </c>
      <c r="AO40" s="17">
        <v>1620</v>
      </c>
      <c r="AP40" s="17">
        <v>7053</v>
      </c>
      <c r="AQ40" s="19">
        <f t="shared" si="21"/>
        <v>3.0309411259131931</v>
      </c>
      <c r="AR40" s="19">
        <f t="shared" si="24"/>
        <v>1.5831649831649832</v>
      </c>
      <c r="AS40" s="17">
        <v>456</v>
      </c>
      <c r="AT40" s="17">
        <v>1</v>
      </c>
      <c r="AU40" s="17">
        <v>2</v>
      </c>
      <c r="AV40" s="17">
        <f t="shared" si="11"/>
        <v>459</v>
      </c>
      <c r="AW40" s="17" t="s">
        <v>14</v>
      </c>
      <c r="AX40" s="17"/>
      <c r="AY40" s="22">
        <v>537.87686206721241</v>
      </c>
      <c r="AZ40" s="22">
        <v>6026.7294350842421</v>
      </c>
      <c r="BA40" s="19">
        <f t="shared" si="22"/>
        <v>2.5899138096623302</v>
      </c>
      <c r="BB40" s="21">
        <v>1.4</v>
      </c>
      <c r="BC40" s="19">
        <f t="shared" si="23"/>
        <v>1.2032660077352815</v>
      </c>
      <c r="BD40" s="17">
        <v>8</v>
      </c>
      <c r="BE40" s="20" t="s">
        <v>13</v>
      </c>
    </row>
    <row r="41" spans="1:57" x14ac:dyDescent="0.25">
      <c r="A41" s="16" t="s">
        <v>372</v>
      </c>
      <c r="B41" s="17" t="s">
        <v>373</v>
      </c>
      <c r="C41" s="17" t="s">
        <v>374</v>
      </c>
      <c r="D41" s="17">
        <v>44110</v>
      </c>
      <c r="E41" s="17" t="s">
        <v>372</v>
      </c>
      <c r="F41" s="17">
        <v>44054</v>
      </c>
      <c r="G41" s="17">
        <v>200072726</v>
      </c>
      <c r="H41" s="17" t="s">
        <v>278</v>
      </c>
      <c r="I41" s="17">
        <v>100</v>
      </c>
      <c r="J41" s="17">
        <v>1</v>
      </c>
      <c r="K41" s="17">
        <v>1</v>
      </c>
      <c r="L41" s="17" t="s">
        <v>291</v>
      </c>
      <c r="M41" s="17">
        <v>3127</v>
      </c>
      <c r="N41" s="17">
        <v>9</v>
      </c>
      <c r="O41" s="17">
        <v>8</v>
      </c>
      <c r="P41" s="17">
        <v>1</v>
      </c>
      <c r="Q41" s="17" t="s">
        <v>13</v>
      </c>
      <c r="R41" s="17" t="s">
        <v>20</v>
      </c>
      <c r="S41" s="17">
        <v>95</v>
      </c>
      <c r="T41" s="18">
        <f t="shared" si="16"/>
        <v>3.0380556443875918E-2</v>
      </c>
      <c r="U41" s="17">
        <v>2399</v>
      </c>
      <c r="V41" s="17">
        <v>147</v>
      </c>
      <c r="W41" s="17"/>
      <c r="X41" s="17"/>
      <c r="Y41" s="17"/>
      <c r="Z41" s="17"/>
      <c r="AA41" s="17"/>
      <c r="AB41" s="17"/>
      <c r="AC41" s="17">
        <v>7</v>
      </c>
      <c r="AD41" s="17">
        <f t="shared" si="2"/>
        <v>2399</v>
      </c>
      <c r="AE41" s="19">
        <f t="shared" si="17"/>
        <v>0.76718899904061399</v>
      </c>
      <c r="AF41" s="19">
        <f t="shared" si="27"/>
        <v>25.252631578947369</v>
      </c>
      <c r="AG41" s="17">
        <f t="shared" si="5"/>
        <v>147</v>
      </c>
      <c r="AH41" s="19">
        <f t="shared" si="18"/>
        <v>4.7009913655260629</v>
      </c>
      <c r="AI41" s="19">
        <f t="shared" si="25"/>
        <v>16.319727891156461</v>
      </c>
      <c r="AJ41" s="19">
        <f t="shared" si="26"/>
        <v>8.1598639455782305</v>
      </c>
      <c r="AK41" s="17"/>
      <c r="AL41" s="19">
        <f t="shared" si="19"/>
        <v>0</v>
      </c>
      <c r="AM41" s="17">
        <v>101</v>
      </c>
      <c r="AN41" s="19">
        <f t="shared" si="20"/>
        <v>3.2299328429804923</v>
      </c>
      <c r="AO41" s="17">
        <v>1860</v>
      </c>
      <c r="AP41" s="17">
        <v>4206</v>
      </c>
      <c r="AQ41" s="19">
        <f t="shared" si="21"/>
        <v>1.3450591621362329</v>
      </c>
      <c r="AR41" s="19">
        <f t="shared" si="24"/>
        <v>1.7532305127136307</v>
      </c>
      <c r="AS41" s="17">
        <v>602</v>
      </c>
      <c r="AT41" s="17">
        <v>0</v>
      </c>
      <c r="AU41" s="17">
        <v>4</v>
      </c>
      <c r="AV41" s="17">
        <f t="shared" si="11"/>
        <v>606</v>
      </c>
      <c r="AW41" s="17" t="s">
        <v>14</v>
      </c>
      <c r="AX41" s="17"/>
      <c r="AY41" s="22">
        <v>732.53863963456604</v>
      </c>
      <c r="AZ41" s="22">
        <v>1987.8635746885407</v>
      </c>
      <c r="BA41" s="19">
        <f t="shared" si="22"/>
        <v>0.63570948982684383</v>
      </c>
      <c r="BB41" s="5">
        <v>0.6201363636363636</v>
      </c>
      <c r="BC41" s="19">
        <f t="shared" si="23"/>
        <v>0.3966334273337791</v>
      </c>
      <c r="BD41" s="17">
        <v>11</v>
      </c>
      <c r="BE41" s="20" t="s">
        <v>13</v>
      </c>
    </row>
    <row r="42" spans="1:57" x14ac:dyDescent="0.25">
      <c r="A42" s="16" t="s">
        <v>264</v>
      </c>
      <c r="B42" s="17" t="s">
        <v>265</v>
      </c>
      <c r="C42" s="17" t="s">
        <v>161</v>
      </c>
      <c r="D42" s="17">
        <v>44130</v>
      </c>
      <c r="E42" s="17" t="s">
        <v>264</v>
      </c>
      <c r="F42" s="17">
        <v>44056</v>
      </c>
      <c r="G42" s="17">
        <v>244400503</v>
      </c>
      <c r="H42" s="17" t="s">
        <v>96</v>
      </c>
      <c r="I42" s="17">
        <v>66</v>
      </c>
      <c r="J42" s="17">
        <v>1</v>
      </c>
      <c r="K42" s="17">
        <v>1</v>
      </c>
      <c r="L42" s="17" t="s">
        <v>266</v>
      </c>
      <c r="M42" s="17">
        <v>3812</v>
      </c>
      <c r="N42" s="17">
        <v>14</v>
      </c>
      <c r="O42" s="17">
        <v>20</v>
      </c>
      <c r="P42" s="17">
        <v>2</v>
      </c>
      <c r="Q42" s="17" t="s">
        <v>13</v>
      </c>
      <c r="R42" s="17" t="s">
        <v>20</v>
      </c>
      <c r="S42" s="17">
        <v>300</v>
      </c>
      <c r="T42" s="18">
        <f t="shared" si="16"/>
        <v>7.8698845750262328E-2</v>
      </c>
      <c r="U42" s="17">
        <v>9352</v>
      </c>
      <c r="V42" s="17">
        <v>1011</v>
      </c>
      <c r="W42" s="17">
        <v>523</v>
      </c>
      <c r="X42" s="17">
        <v>45</v>
      </c>
      <c r="Y42" s="17">
        <v>2007</v>
      </c>
      <c r="Z42" s="17">
        <v>85</v>
      </c>
      <c r="AA42" s="17">
        <v>0</v>
      </c>
      <c r="AB42" s="17">
        <v>0</v>
      </c>
      <c r="AC42" s="17">
        <v>27</v>
      </c>
      <c r="AD42" s="17">
        <f t="shared" si="2"/>
        <v>11882</v>
      </c>
      <c r="AE42" s="19">
        <f t="shared" si="17"/>
        <v>3.1169989506820568</v>
      </c>
      <c r="AF42" s="19">
        <f t="shared" si="27"/>
        <v>39.606666666666669</v>
      </c>
      <c r="AG42" s="17">
        <f t="shared" si="5"/>
        <v>1141</v>
      </c>
      <c r="AH42" s="19">
        <f t="shared" si="18"/>
        <v>29.931794333683104</v>
      </c>
      <c r="AI42" s="19">
        <f t="shared" si="25"/>
        <v>10.413672217353199</v>
      </c>
      <c r="AJ42" s="19">
        <f t="shared" si="26"/>
        <v>5.2068361086765993</v>
      </c>
      <c r="AK42" s="17">
        <v>1222</v>
      </c>
      <c r="AL42" s="19">
        <f t="shared" si="19"/>
        <v>32.05666316894019</v>
      </c>
      <c r="AM42" s="17">
        <v>959</v>
      </c>
      <c r="AN42" s="19">
        <f t="shared" si="20"/>
        <v>25.157397691500524</v>
      </c>
      <c r="AO42" s="17">
        <v>8245</v>
      </c>
      <c r="AP42" s="17">
        <v>37065</v>
      </c>
      <c r="AQ42" s="19">
        <f t="shared" si="21"/>
        <v>9.7232423924449112</v>
      </c>
      <c r="AR42" s="19">
        <f t="shared" si="24"/>
        <v>3.119424339336812</v>
      </c>
      <c r="AS42" s="17">
        <v>1668</v>
      </c>
      <c r="AT42" s="17"/>
      <c r="AU42" s="17">
        <v>63</v>
      </c>
      <c r="AV42" s="17">
        <f t="shared" si="11"/>
        <v>1731</v>
      </c>
      <c r="AW42" s="17" t="s">
        <v>13</v>
      </c>
      <c r="AX42" s="17" t="s">
        <v>43</v>
      </c>
      <c r="AY42" s="17">
        <v>960</v>
      </c>
      <c r="AZ42" s="17">
        <v>12566</v>
      </c>
      <c r="BA42" s="19">
        <f t="shared" si="22"/>
        <v>3.2964323189926548</v>
      </c>
      <c r="BB42" s="17">
        <v>1</v>
      </c>
      <c r="BC42" s="19">
        <f t="shared" si="23"/>
        <v>0.52465897166841557</v>
      </c>
      <c r="BD42" s="17"/>
      <c r="BE42" s="20" t="s">
        <v>13</v>
      </c>
    </row>
    <row r="43" spans="1:57" x14ac:dyDescent="0.25">
      <c r="A43" s="16" t="s">
        <v>328</v>
      </c>
      <c r="B43" s="17" t="s">
        <v>329</v>
      </c>
      <c r="C43" s="17" t="s">
        <v>269</v>
      </c>
      <c r="D43" s="17">
        <v>44460</v>
      </c>
      <c r="E43" s="17" t="s">
        <v>328</v>
      </c>
      <c r="F43" s="17">
        <v>44057</v>
      </c>
      <c r="G43" s="17">
        <v>243500741</v>
      </c>
      <c r="H43" s="17" t="s">
        <v>155</v>
      </c>
      <c r="I43" s="17">
        <v>85</v>
      </c>
      <c r="J43" s="17">
        <v>1</v>
      </c>
      <c r="K43" s="17">
        <v>1</v>
      </c>
      <c r="L43" s="17" t="s">
        <v>154</v>
      </c>
      <c r="M43" s="17">
        <v>2341</v>
      </c>
      <c r="N43" s="17">
        <v>12.3</v>
      </c>
      <c r="O43" s="17">
        <v>55</v>
      </c>
      <c r="P43" s="17">
        <v>5</v>
      </c>
      <c r="Q43" s="17" t="s">
        <v>13</v>
      </c>
      <c r="R43" s="17" t="s">
        <v>65</v>
      </c>
      <c r="S43" s="17">
        <v>358</v>
      </c>
      <c r="T43" s="18">
        <f t="shared" si="16"/>
        <v>0.15292609995728321</v>
      </c>
      <c r="U43" s="17">
        <v>5096</v>
      </c>
      <c r="V43" s="17">
        <v>299</v>
      </c>
      <c r="W43" s="17">
        <v>17</v>
      </c>
      <c r="X43" s="17">
        <v>0</v>
      </c>
      <c r="Y43" s="17">
        <v>880</v>
      </c>
      <c r="Z43" s="17">
        <v>0</v>
      </c>
      <c r="AA43" s="17">
        <v>0</v>
      </c>
      <c r="AB43" s="17">
        <v>0</v>
      </c>
      <c r="AC43" s="17">
        <v>13</v>
      </c>
      <c r="AD43" s="17">
        <f t="shared" si="2"/>
        <v>5993</v>
      </c>
      <c r="AE43" s="19">
        <f t="shared" si="17"/>
        <v>2.5600170867150789</v>
      </c>
      <c r="AF43" s="19">
        <f t="shared" si="27"/>
        <v>16.740223463687151</v>
      </c>
      <c r="AG43" s="17">
        <f t="shared" si="5"/>
        <v>299</v>
      </c>
      <c r="AH43" s="19">
        <f t="shared" si="18"/>
        <v>12.772319521571978</v>
      </c>
      <c r="AI43" s="19">
        <f t="shared" si="25"/>
        <v>20.043478260869566</v>
      </c>
      <c r="AJ43" s="19">
        <f t="shared" si="26"/>
        <v>10.021739130434783</v>
      </c>
      <c r="AK43" s="17">
        <v>346</v>
      </c>
      <c r="AL43" s="19">
        <f t="shared" si="19"/>
        <v>14.780008543357539</v>
      </c>
      <c r="AM43" s="17">
        <v>293</v>
      </c>
      <c r="AN43" s="19">
        <f t="shared" si="20"/>
        <v>12.516018795386588</v>
      </c>
      <c r="AO43" s="17">
        <v>3198</v>
      </c>
      <c r="AP43" s="17">
        <v>10327</v>
      </c>
      <c r="AQ43" s="19">
        <f t="shared" si="21"/>
        <v>4.4113626655275526</v>
      </c>
      <c r="AR43" s="19">
        <f t="shared" si="24"/>
        <v>1.7231770398798598</v>
      </c>
      <c r="AS43" s="17">
        <v>2034</v>
      </c>
      <c r="AT43" s="17"/>
      <c r="AU43" s="17">
        <v>282</v>
      </c>
      <c r="AV43" s="17">
        <f t="shared" si="11"/>
        <v>2316</v>
      </c>
      <c r="AW43" s="17" t="s">
        <v>14</v>
      </c>
      <c r="AX43" s="17"/>
      <c r="AY43" s="17">
        <v>478</v>
      </c>
      <c r="AZ43" s="17">
        <v>5896</v>
      </c>
      <c r="BA43" s="19">
        <f t="shared" si="22"/>
        <v>2.5185818026484408</v>
      </c>
      <c r="BB43" s="17">
        <v>1.3</v>
      </c>
      <c r="BC43" s="19">
        <f t="shared" si="23"/>
        <v>1.1106364801366937</v>
      </c>
      <c r="BD43" s="17">
        <v>20</v>
      </c>
      <c r="BE43" s="20" t="s">
        <v>14</v>
      </c>
    </row>
    <row r="44" spans="1:57" x14ac:dyDescent="0.25">
      <c r="A44" s="16" t="s">
        <v>519</v>
      </c>
      <c r="B44" s="17" t="s">
        <v>520</v>
      </c>
      <c r="C44" s="17" t="s">
        <v>521</v>
      </c>
      <c r="D44" s="17">
        <v>44660</v>
      </c>
      <c r="E44" s="17" t="s">
        <v>519</v>
      </c>
      <c r="F44" s="17">
        <v>44058</v>
      </c>
      <c r="G44" s="17">
        <v>200072726</v>
      </c>
      <c r="H44" s="17" t="s">
        <v>278</v>
      </c>
      <c r="I44" s="17">
        <v>146</v>
      </c>
      <c r="J44" s="17">
        <v>1</v>
      </c>
      <c r="K44" s="17">
        <v>1</v>
      </c>
      <c r="L44" s="17" t="s">
        <v>277</v>
      </c>
      <c r="M44" s="17">
        <v>495</v>
      </c>
      <c r="N44" s="17">
        <v>5</v>
      </c>
      <c r="O44" s="17">
        <v>16</v>
      </c>
      <c r="P44" s="17">
        <v>1</v>
      </c>
      <c r="Q44" s="17" t="s">
        <v>13</v>
      </c>
      <c r="R44" s="17" t="s">
        <v>20</v>
      </c>
      <c r="S44" s="17">
        <v>105</v>
      </c>
      <c r="T44" s="18">
        <f t="shared" si="16"/>
        <v>0.21212121212121213</v>
      </c>
      <c r="U44" s="17">
        <v>1671</v>
      </c>
      <c r="V44" s="17">
        <v>76</v>
      </c>
      <c r="W44" s="17"/>
      <c r="X44" s="17"/>
      <c r="Y44" s="17"/>
      <c r="Z44" s="17"/>
      <c r="AA44" s="17"/>
      <c r="AB44" s="17"/>
      <c r="AC44" s="17"/>
      <c r="AD44" s="17">
        <f t="shared" si="2"/>
        <v>1671</v>
      </c>
      <c r="AE44" s="19">
        <f t="shared" si="17"/>
        <v>3.375757575757576</v>
      </c>
      <c r="AF44" s="19">
        <f t="shared" si="27"/>
        <v>15.914285714285715</v>
      </c>
      <c r="AG44" s="17">
        <f t="shared" si="5"/>
        <v>76</v>
      </c>
      <c r="AH44" s="19">
        <f t="shared" si="18"/>
        <v>15.353535353535353</v>
      </c>
      <c r="AI44" s="19">
        <f t="shared" si="25"/>
        <v>21.986842105263158</v>
      </c>
      <c r="AJ44" s="19">
        <f t="shared" si="26"/>
        <v>10.993421052631579</v>
      </c>
      <c r="AK44" s="17"/>
      <c r="AL44" s="19">
        <f t="shared" si="19"/>
        <v>0</v>
      </c>
      <c r="AM44" s="17">
        <v>19</v>
      </c>
      <c r="AN44" s="19">
        <f t="shared" si="20"/>
        <v>3.8383838383838382</v>
      </c>
      <c r="AO44" s="17">
        <v>370</v>
      </c>
      <c r="AP44" s="17">
        <v>706</v>
      </c>
      <c r="AQ44" s="19">
        <f t="shared" si="21"/>
        <v>1.4262626262626263</v>
      </c>
      <c r="AR44" s="19">
        <f t="shared" si="24"/>
        <v>0.42250149611011373</v>
      </c>
      <c r="AS44" s="17">
        <v>182</v>
      </c>
      <c r="AT44" s="17"/>
      <c r="AU44" s="17"/>
      <c r="AV44" s="17">
        <f t="shared" si="11"/>
        <v>182</v>
      </c>
      <c r="AW44" s="17" t="s">
        <v>14</v>
      </c>
      <c r="AX44" s="17"/>
      <c r="AY44" s="22">
        <v>122.96059904469891</v>
      </c>
      <c r="AZ44" s="22">
        <v>1027.7389909954361</v>
      </c>
      <c r="BA44" s="19">
        <f t="shared" si="22"/>
        <v>2.0762403858493657</v>
      </c>
      <c r="BB44" s="5">
        <v>0.25340909090909092</v>
      </c>
      <c r="BC44" s="19">
        <f t="shared" si="23"/>
        <v>1.0238751147842058</v>
      </c>
      <c r="BD44" s="17">
        <v>5</v>
      </c>
      <c r="BE44" s="20" t="s">
        <v>13</v>
      </c>
    </row>
    <row r="45" spans="1:57" x14ac:dyDescent="0.25">
      <c r="A45" s="16" t="s">
        <v>722</v>
      </c>
      <c r="B45" s="17" t="s">
        <v>723</v>
      </c>
      <c r="C45" s="17" t="s">
        <v>37</v>
      </c>
      <c r="D45" s="17">
        <v>44320</v>
      </c>
      <c r="E45" s="17" t="s">
        <v>722</v>
      </c>
      <c r="F45" s="17">
        <v>44061</v>
      </c>
      <c r="G45" s="17">
        <v>244400586</v>
      </c>
      <c r="H45" s="17" t="s">
        <v>182</v>
      </c>
      <c r="I45" s="17">
        <v>215</v>
      </c>
      <c r="J45" s="17">
        <v>1</v>
      </c>
      <c r="K45" s="17">
        <v>1</v>
      </c>
      <c r="L45" s="17" t="s">
        <v>724</v>
      </c>
      <c r="M45" s="17">
        <v>3304</v>
      </c>
      <c r="N45" s="17">
        <v>6.5</v>
      </c>
      <c r="O45" s="17">
        <v>20</v>
      </c>
      <c r="P45" s="17">
        <v>1</v>
      </c>
      <c r="Q45" s="17" t="s">
        <v>13</v>
      </c>
      <c r="R45" s="17" t="s">
        <v>29</v>
      </c>
      <c r="S45" s="17">
        <v>150</v>
      </c>
      <c r="T45" s="18">
        <f t="shared" si="16"/>
        <v>4.5399515738498791E-2</v>
      </c>
      <c r="U45" s="17">
        <v>5986</v>
      </c>
      <c r="V45" s="17">
        <v>768</v>
      </c>
      <c r="W45" s="17">
        <v>23</v>
      </c>
      <c r="X45" s="17">
        <v>1</v>
      </c>
      <c r="Y45" s="17">
        <v>7</v>
      </c>
      <c r="Z45" s="17">
        <v>0</v>
      </c>
      <c r="AA45" s="17">
        <v>0</v>
      </c>
      <c r="AB45" s="17">
        <v>0</v>
      </c>
      <c r="AC45" s="17">
        <v>843</v>
      </c>
      <c r="AD45" s="17">
        <f t="shared" si="2"/>
        <v>6016</v>
      </c>
      <c r="AE45" s="19">
        <f t="shared" si="17"/>
        <v>1.820823244552058</v>
      </c>
      <c r="AF45" s="19">
        <f t="shared" si="27"/>
        <v>40.106666666666669</v>
      </c>
      <c r="AG45" s="17">
        <f t="shared" si="5"/>
        <v>769</v>
      </c>
      <c r="AH45" s="19">
        <f t="shared" si="18"/>
        <v>23.274818401937047</v>
      </c>
      <c r="AI45" s="19">
        <f t="shared" si="25"/>
        <v>7.8231469440832253</v>
      </c>
      <c r="AJ45" s="19">
        <f t="shared" si="26"/>
        <v>3.9115734720416127</v>
      </c>
      <c r="AK45" s="17"/>
      <c r="AL45" s="19">
        <f t="shared" si="19"/>
        <v>0</v>
      </c>
      <c r="AM45" s="17">
        <v>320</v>
      </c>
      <c r="AN45" s="19">
        <f t="shared" si="20"/>
        <v>9.6852300242130749</v>
      </c>
      <c r="AO45" s="17"/>
      <c r="AP45" s="17">
        <v>6325</v>
      </c>
      <c r="AQ45" s="19">
        <f t="shared" si="21"/>
        <v>1.9143462469733656</v>
      </c>
      <c r="AR45" s="19">
        <f t="shared" si="24"/>
        <v>1.0513630319148937</v>
      </c>
      <c r="AS45" s="17"/>
      <c r="AT45" s="17"/>
      <c r="AU45" s="17"/>
      <c r="AV45" s="17">
        <f t="shared" si="11"/>
        <v>0</v>
      </c>
      <c r="AW45" s="17" t="s">
        <v>14</v>
      </c>
      <c r="AX45" s="17"/>
      <c r="AY45" s="17">
        <v>0</v>
      </c>
      <c r="AZ45" s="17">
        <v>4660</v>
      </c>
      <c r="BA45" s="19">
        <f t="shared" si="22"/>
        <v>1.410411622276029</v>
      </c>
      <c r="BB45" s="17">
        <v>0</v>
      </c>
      <c r="BC45" s="19">
        <f t="shared" si="23"/>
        <v>0</v>
      </c>
      <c r="BD45" s="17">
        <v>30</v>
      </c>
      <c r="BE45" s="20" t="s">
        <v>13</v>
      </c>
    </row>
    <row r="46" spans="1:57" x14ac:dyDescent="0.25">
      <c r="A46" s="16" t="s">
        <v>120</v>
      </c>
      <c r="B46" s="17" t="s">
        <v>121</v>
      </c>
      <c r="C46" s="17" t="s">
        <v>122</v>
      </c>
      <c r="D46" s="17">
        <v>44140</v>
      </c>
      <c r="E46" s="17" t="s">
        <v>120</v>
      </c>
      <c r="F46" s="17">
        <v>44223</v>
      </c>
      <c r="G46" s="17">
        <v>244400438</v>
      </c>
      <c r="H46" s="17" t="s">
        <v>125</v>
      </c>
      <c r="I46" s="17">
        <v>25</v>
      </c>
      <c r="J46" s="17">
        <v>1</v>
      </c>
      <c r="K46" s="17">
        <v>1</v>
      </c>
      <c r="L46" s="17" t="s">
        <v>123</v>
      </c>
      <c r="M46" s="17">
        <v>3763</v>
      </c>
      <c r="N46" s="17">
        <v>12</v>
      </c>
      <c r="O46" s="17">
        <v>21</v>
      </c>
      <c r="P46" s="17">
        <v>0</v>
      </c>
      <c r="Q46" s="17" t="s">
        <v>14</v>
      </c>
      <c r="R46" s="17" t="s">
        <v>29</v>
      </c>
      <c r="S46" s="17">
        <v>120</v>
      </c>
      <c r="T46" s="18">
        <f t="shared" si="16"/>
        <v>3.1889449906989102E-2</v>
      </c>
      <c r="U46" s="17">
        <v>8636</v>
      </c>
      <c r="V46" s="17">
        <v>692</v>
      </c>
      <c r="W46" s="17">
        <v>32</v>
      </c>
      <c r="X46" s="17">
        <v>6</v>
      </c>
      <c r="Y46" s="17">
        <v>0</v>
      </c>
      <c r="Z46" s="17">
        <v>0</v>
      </c>
      <c r="AA46" s="17">
        <v>0</v>
      </c>
      <c r="AB46" s="17">
        <v>0</v>
      </c>
      <c r="AC46" s="17">
        <v>16</v>
      </c>
      <c r="AD46" s="17">
        <f t="shared" si="2"/>
        <v>8668</v>
      </c>
      <c r="AE46" s="19">
        <f t="shared" si="17"/>
        <v>2.3034812649481795</v>
      </c>
      <c r="AF46" s="19">
        <f t="shared" si="27"/>
        <v>72.233333333333334</v>
      </c>
      <c r="AG46" s="17">
        <f t="shared" si="5"/>
        <v>698</v>
      </c>
      <c r="AH46" s="19">
        <f t="shared" si="18"/>
        <v>18.549030029231997</v>
      </c>
      <c r="AI46" s="19">
        <f t="shared" si="25"/>
        <v>12.418338108882521</v>
      </c>
      <c r="AJ46" s="19">
        <f t="shared" si="26"/>
        <v>6.2091690544412605</v>
      </c>
      <c r="AK46" s="17">
        <v>816</v>
      </c>
      <c r="AL46" s="19">
        <f t="shared" si="19"/>
        <v>21.684825936752592</v>
      </c>
      <c r="AM46" s="17">
        <v>619</v>
      </c>
      <c r="AN46" s="19">
        <f t="shared" si="20"/>
        <v>16.449641243688546</v>
      </c>
      <c r="AO46" s="17">
        <v>5049</v>
      </c>
      <c r="AP46" s="17">
        <v>21396</v>
      </c>
      <c r="AQ46" s="19">
        <f t="shared" si="21"/>
        <v>5.6858889184161576</v>
      </c>
      <c r="AR46" s="19">
        <f t="shared" si="24"/>
        <v>2.4683894785417628</v>
      </c>
      <c r="AS46" s="17">
        <v>3940</v>
      </c>
      <c r="AT46" s="17"/>
      <c r="AU46" s="17">
        <v>0</v>
      </c>
      <c r="AV46" s="17">
        <f t="shared" si="11"/>
        <v>3940</v>
      </c>
      <c r="AW46" s="17" t="s">
        <v>13</v>
      </c>
      <c r="AX46" s="17" t="s">
        <v>39</v>
      </c>
      <c r="AY46" s="17">
        <v>1972</v>
      </c>
      <c r="AZ46" s="17">
        <v>5977</v>
      </c>
      <c r="BA46" s="19">
        <f t="shared" si="22"/>
        <v>1.588360350783949</v>
      </c>
      <c r="BB46" s="17">
        <v>1</v>
      </c>
      <c r="BC46" s="19">
        <f t="shared" si="23"/>
        <v>0.53149083178315171</v>
      </c>
      <c r="BD46" s="17">
        <v>14</v>
      </c>
      <c r="BE46" s="20" t="s">
        <v>13</v>
      </c>
    </row>
    <row r="47" spans="1:57" x14ac:dyDescent="0.25">
      <c r="A47" s="16" t="s">
        <v>512</v>
      </c>
      <c r="B47" s="17" t="s">
        <v>513</v>
      </c>
      <c r="C47" s="17" t="s">
        <v>514</v>
      </c>
      <c r="D47" s="17">
        <v>44190</v>
      </c>
      <c r="E47" s="17" t="s">
        <v>512</v>
      </c>
      <c r="F47" s="17">
        <v>44063</v>
      </c>
      <c r="G47" s="17">
        <v>200067635</v>
      </c>
      <c r="H47" s="17" t="s">
        <v>93</v>
      </c>
      <c r="I47" s="17">
        <v>144</v>
      </c>
      <c r="J47" s="17">
        <v>1</v>
      </c>
      <c r="K47" s="17">
        <v>1</v>
      </c>
      <c r="L47" s="17" t="s">
        <v>515</v>
      </c>
      <c r="M47" s="17">
        <v>3858</v>
      </c>
      <c r="N47" s="17">
        <v>10.199999999999999</v>
      </c>
      <c r="O47" s="17">
        <v>16</v>
      </c>
      <c r="P47" s="17">
        <v>2</v>
      </c>
      <c r="Q47" s="17" t="s">
        <v>13</v>
      </c>
      <c r="R47" s="17" t="s">
        <v>20</v>
      </c>
      <c r="S47" s="17">
        <v>300</v>
      </c>
      <c r="T47" s="18">
        <f t="shared" si="16"/>
        <v>7.7760497667185069E-2</v>
      </c>
      <c r="U47" s="17">
        <v>13953</v>
      </c>
      <c r="V47" s="17">
        <v>1140</v>
      </c>
      <c r="W47" s="17">
        <v>2</v>
      </c>
      <c r="X47" s="17">
        <v>0</v>
      </c>
      <c r="Y47" s="17">
        <v>1478</v>
      </c>
      <c r="Z47" s="17">
        <v>90</v>
      </c>
      <c r="AA47" s="17">
        <v>0</v>
      </c>
      <c r="AB47" s="17">
        <v>0</v>
      </c>
      <c r="AC47" s="17">
        <v>32</v>
      </c>
      <c r="AD47" s="17">
        <f t="shared" si="2"/>
        <v>15433</v>
      </c>
      <c r="AE47" s="19">
        <f t="shared" si="17"/>
        <v>4.0002592016588903</v>
      </c>
      <c r="AF47" s="19">
        <f t="shared" si="27"/>
        <v>51.443333333333335</v>
      </c>
      <c r="AG47" s="17">
        <f t="shared" si="5"/>
        <v>1230</v>
      </c>
      <c r="AH47" s="19">
        <f t="shared" si="18"/>
        <v>31.881804043545877</v>
      </c>
      <c r="AI47" s="19">
        <f t="shared" si="25"/>
        <v>12.547154471544715</v>
      </c>
      <c r="AJ47" s="19">
        <f t="shared" si="26"/>
        <v>6.2735772357723576</v>
      </c>
      <c r="AK47" s="17">
        <v>1101</v>
      </c>
      <c r="AL47" s="19">
        <f t="shared" si="19"/>
        <v>28.53810264385692</v>
      </c>
      <c r="AM47" s="17">
        <v>879</v>
      </c>
      <c r="AN47" s="19">
        <f t="shared" si="20"/>
        <v>22.783825816485226</v>
      </c>
      <c r="AO47" s="17">
        <v>8760</v>
      </c>
      <c r="AP47" s="21">
        <v>40258</v>
      </c>
      <c r="AQ47" s="19">
        <f t="shared" si="21"/>
        <v>10.434940383618455</v>
      </c>
      <c r="AR47" s="19">
        <f t="shared" si="24"/>
        <v>2.608566059742111</v>
      </c>
      <c r="AS47" s="17">
        <v>7834</v>
      </c>
      <c r="AT47" s="17"/>
      <c r="AU47" s="17">
        <v>513</v>
      </c>
      <c r="AV47" s="17">
        <f t="shared" si="11"/>
        <v>8347</v>
      </c>
      <c r="AW47" s="17" t="s">
        <v>13</v>
      </c>
      <c r="AX47" s="17" t="s">
        <v>43</v>
      </c>
      <c r="AY47" s="17">
        <v>4200</v>
      </c>
      <c r="AZ47" s="17">
        <v>14200</v>
      </c>
      <c r="BA47" s="19">
        <f t="shared" si="22"/>
        <v>3.6806635562467598</v>
      </c>
      <c r="BB47" s="17">
        <v>1.6</v>
      </c>
      <c r="BC47" s="19">
        <f t="shared" si="23"/>
        <v>0.82944530844997411</v>
      </c>
      <c r="BD47" s="17">
        <v>17</v>
      </c>
      <c r="BE47" s="20" t="s">
        <v>14</v>
      </c>
    </row>
    <row r="48" spans="1:57" x14ac:dyDescent="0.25">
      <c r="A48" s="16" t="s">
        <v>255</v>
      </c>
      <c r="B48" s="17" t="s">
        <v>256</v>
      </c>
      <c r="C48" s="17" t="s">
        <v>237</v>
      </c>
      <c r="D48" s="17">
        <v>44190</v>
      </c>
      <c r="E48" s="17" t="s">
        <v>255</v>
      </c>
      <c r="F48" s="17">
        <v>44064</v>
      </c>
      <c r="G48" s="17">
        <v>200067635</v>
      </c>
      <c r="H48" s="17" t="s">
        <v>93</v>
      </c>
      <c r="I48" s="17">
        <v>63</v>
      </c>
      <c r="J48" s="17">
        <v>1</v>
      </c>
      <c r="K48" s="17">
        <v>1</v>
      </c>
      <c r="L48" s="17" t="s">
        <v>257</v>
      </c>
      <c r="M48" s="17">
        <v>5330</v>
      </c>
      <c r="N48" s="17">
        <v>10.5</v>
      </c>
      <c r="O48" s="17">
        <v>10</v>
      </c>
      <c r="P48" s="17">
        <v>2</v>
      </c>
      <c r="Q48" s="17" t="s">
        <v>13</v>
      </c>
      <c r="R48" s="17" t="s">
        <v>20</v>
      </c>
      <c r="S48" s="17">
        <v>150</v>
      </c>
      <c r="T48" s="18">
        <f t="shared" si="16"/>
        <v>2.8142589118198873E-2</v>
      </c>
      <c r="U48" s="17">
        <v>8164</v>
      </c>
      <c r="V48" s="17">
        <v>988</v>
      </c>
      <c r="W48" s="17">
        <v>149</v>
      </c>
      <c r="X48" s="17">
        <v>12</v>
      </c>
      <c r="Y48" s="17">
        <v>0</v>
      </c>
      <c r="Z48" s="17">
        <v>0</v>
      </c>
      <c r="AA48" s="17">
        <v>0</v>
      </c>
      <c r="AB48" s="17">
        <v>0</v>
      </c>
      <c r="AC48" s="17">
        <v>22</v>
      </c>
      <c r="AD48" s="17">
        <f t="shared" si="2"/>
        <v>8313</v>
      </c>
      <c r="AE48" s="19">
        <f t="shared" si="17"/>
        <v>1.5596622889305816</v>
      </c>
      <c r="AF48" s="19">
        <f t="shared" si="27"/>
        <v>55.42</v>
      </c>
      <c r="AG48" s="17">
        <f t="shared" si="5"/>
        <v>1000</v>
      </c>
      <c r="AH48" s="19">
        <f t="shared" si="18"/>
        <v>18.761726078799249</v>
      </c>
      <c r="AI48" s="19">
        <f t="shared" si="25"/>
        <v>8.3130000000000006</v>
      </c>
      <c r="AJ48" s="19">
        <f t="shared" si="26"/>
        <v>4.1565000000000003</v>
      </c>
      <c r="AK48" s="17">
        <v>1225</v>
      </c>
      <c r="AL48" s="19">
        <f t="shared" si="19"/>
        <v>22.983114446529079</v>
      </c>
      <c r="AM48" s="17">
        <v>924</v>
      </c>
      <c r="AN48" s="19">
        <f t="shared" si="20"/>
        <v>17.335834896810507</v>
      </c>
      <c r="AO48" s="17">
        <v>6101</v>
      </c>
      <c r="AP48" s="17">
        <v>28565</v>
      </c>
      <c r="AQ48" s="19">
        <f t="shared" si="21"/>
        <v>5.3592870544090054</v>
      </c>
      <c r="AR48" s="19">
        <f t="shared" si="24"/>
        <v>3.4361842896667869</v>
      </c>
      <c r="AS48" s="17"/>
      <c r="AT48" s="17"/>
      <c r="AU48" s="17">
        <v>0</v>
      </c>
      <c r="AV48" s="17">
        <f t="shared" si="11"/>
        <v>0</v>
      </c>
      <c r="AW48" s="17" t="s">
        <v>14</v>
      </c>
      <c r="AX48" s="17"/>
      <c r="AY48" s="17">
        <v>3172</v>
      </c>
      <c r="AZ48" s="17">
        <v>6859</v>
      </c>
      <c r="BA48" s="19">
        <f t="shared" si="22"/>
        <v>1.2868667917448404</v>
      </c>
      <c r="BB48" s="17">
        <v>0.85</v>
      </c>
      <c r="BC48" s="19">
        <f t="shared" si="23"/>
        <v>0.31894934333958724</v>
      </c>
      <c r="BD48" s="17">
        <v>26</v>
      </c>
      <c r="BE48" s="20" t="s">
        <v>13</v>
      </c>
    </row>
    <row r="49" spans="1:57" x14ac:dyDescent="0.25">
      <c r="A49" s="16" t="s">
        <v>335</v>
      </c>
      <c r="B49" s="17" t="s">
        <v>336</v>
      </c>
      <c r="C49" s="17" t="s">
        <v>337</v>
      </c>
      <c r="D49" s="17">
        <v>44520</v>
      </c>
      <c r="E49" s="17" t="s">
        <v>335</v>
      </c>
      <c r="F49" s="17">
        <v>44065</v>
      </c>
      <c r="G49" s="17">
        <v>200072726</v>
      </c>
      <c r="H49" s="17" t="s">
        <v>278</v>
      </c>
      <c r="I49" s="17">
        <v>88</v>
      </c>
      <c r="J49" s="17">
        <v>1</v>
      </c>
      <c r="K49" s="17">
        <v>1</v>
      </c>
      <c r="L49" s="17" t="s">
        <v>277</v>
      </c>
      <c r="M49" s="17">
        <v>787</v>
      </c>
      <c r="N49" s="17">
        <v>5</v>
      </c>
      <c r="O49" s="17">
        <v>5</v>
      </c>
      <c r="P49" s="17">
        <v>1</v>
      </c>
      <c r="Q49" s="17" t="s">
        <v>13</v>
      </c>
      <c r="R49" s="17" t="s">
        <v>20</v>
      </c>
      <c r="S49" s="17">
        <v>75</v>
      </c>
      <c r="T49" s="18">
        <f t="shared" si="16"/>
        <v>9.5298602287166453E-2</v>
      </c>
      <c r="U49" s="17">
        <v>1691</v>
      </c>
      <c r="V49" s="17">
        <v>78</v>
      </c>
      <c r="W49" s="17">
        <v>0</v>
      </c>
      <c r="X49" s="17">
        <v>0</v>
      </c>
      <c r="Y49" s="17">
        <v>0</v>
      </c>
      <c r="Z49" s="17">
        <v>0</v>
      </c>
      <c r="AA49" s="17">
        <v>0</v>
      </c>
      <c r="AB49" s="17">
        <v>0</v>
      </c>
      <c r="AC49" s="17">
        <v>4</v>
      </c>
      <c r="AD49" s="17">
        <f t="shared" si="2"/>
        <v>1691</v>
      </c>
      <c r="AE49" s="19">
        <f t="shared" si="17"/>
        <v>2.1486658195679795</v>
      </c>
      <c r="AF49" s="19">
        <f t="shared" si="27"/>
        <v>22.546666666666667</v>
      </c>
      <c r="AG49" s="17">
        <f t="shared" si="5"/>
        <v>78</v>
      </c>
      <c r="AH49" s="19">
        <f t="shared" si="18"/>
        <v>9.9110546378653108</v>
      </c>
      <c r="AI49" s="19">
        <f t="shared" si="25"/>
        <v>21.679487179487179</v>
      </c>
      <c r="AJ49" s="19">
        <f t="shared" si="26"/>
        <v>10.839743589743589</v>
      </c>
      <c r="AK49" s="17"/>
      <c r="AL49" s="19">
        <f t="shared" si="19"/>
        <v>0</v>
      </c>
      <c r="AM49" s="17">
        <v>43</v>
      </c>
      <c r="AN49" s="19">
        <f t="shared" si="20"/>
        <v>5.4637865311308769</v>
      </c>
      <c r="AO49" s="17">
        <v>401</v>
      </c>
      <c r="AP49" s="17">
        <v>1048</v>
      </c>
      <c r="AQ49" s="19">
        <f t="shared" si="21"/>
        <v>1.3316391359593394</v>
      </c>
      <c r="AR49" s="19">
        <f t="shared" si="24"/>
        <v>0.61975162625665292</v>
      </c>
      <c r="AS49" s="17">
        <v>121</v>
      </c>
      <c r="AT49" s="17">
        <v>0</v>
      </c>
      <c r="AU49" s="17">
        <v>1</v>
      </c>
      <c r="AV49" s="17">
        <f t="shared" si="11"/>
        <v>122</v>
      </c>
      <c r="AW49" s="17" t="s">
        <v>14</v>
      </c>
      <c r="AX49" s="17"/>
      <c r="AY49" s="22">
        <v>182.52508186805164</v>
      </c>
      <c r="AZ49" s="22">
        <v>1054.7847539163686</v>
      </c>
      <c r="BA49" s="19">
        <f t="shared" si="22"/>
        <v>1.3402601701605701</v>
      </c>
      <c r="BB49" s="5">
        <v>0.28340909090909094</v>
      </c>
      <c r="BC49" s="19">
        <f t="shared" si="23"/>
        <v>0.72022640637634294</v>
      </c>
      <c r="BD49" s="17">
        <v>8</v>
      </c>
      <c r="BE49" s="20" t="s">
        <v>13</v>
      </c>
    </row>
    <row r="50" spans="1:57" x14ac:dyDescent="0.25">
      <c r="A50" s="16" t="s">
        <v>527</v>
      </c>
      <c r="B50" s="17" t="s">
        <v>528</v>
      </c>
      <c r="C50" s="17" t="s">
        <v>529</v>
      </c>
      <c r="D50" s="17">
        <v>44119</v>
      </c>
      <c r="E50" s="17" t="s">
        <v>527</v>
      </c>
      <c r="F50" s="17">
        <v>44066</v>
      </c>
      <c r="G50" s="17">
        <v>244400503</v>
      </c>
      <c r="H50" s="17" t="s">
        <v>96</v>
      </c>
      <c r="I50" s="17">
        <v>148</v>
      </c>
      <c r="J50" s="17">
        <v>1</v>
      </c>
      <c r="K50" s="17">
        <v>1</v>
      </c>
      <c r="L50" s="17" t="s">
        <v>530</v>
      </c>
      <c r="M50" s="17">
        <v>6870</v>
      </c>
      <c r="N50" s="17">
        <v>19.5</v>
      </c>
      <c r="O50" s="17">
        <v>53</v>
      </c>
      <c r="P50" s="17">
        <v>4</v>
      </c>
      <c r="Q50" s="17" t="s">
        <v>13</v>
      </c>
      <c r="R50" s="17" t="s">
        <v>20</v>
      </c>
      <c r="S50" s="17">
        <v>450</v>
      </c>
      <c r="T50" s="18">
        <f t="shared" si="16"/>
        <v>6.5502183406113537E-2</v>
      </c>
      <c r="U50" s="17">
        <v>14450</v>
      </c>
      <c r="V50" s="17">
        <v>741</v>
      </c>
      <c r="W50" s="17">
        <v>3639</v>
      </c>
      <c r="X50" s="17">
        <v>166</v>
      </c>
      <c r="Y50" s="17">
        <v>3276</v>
      </c>
      <c r="Z50" s="17">
        <v>172</v>
      </c>
      <c r="AA50" s="17">
        <v>0</v>
      </c>
      <c r="AB50" s="17">
        <v>0</v>
      </c>
      <c r="AC50" s="17">
        <v>52</v>
      </c>
      <c r="AD50" s="17">
        <f t="shared" si="2"/>
        <v>21365</v>
      </c>
      <c r="AE50" s="19">
        <f t="shared" si="17"/>
        <v>3.1098981077147014</v>
      </c>
      <c r="AF50" s="19">
        <f t="shared" si="27"/>
        <v>47.477777777777774</v>
      </c>
      <c r="AG50" s="17">
        <f t="shared" si="5"/>
        <v>1079</v>
      </c>
      <c r="AH50" s="19">
        <f t="shared" si="18"/>
        <v>15.705967976710335</v>
      </c>
      <c r="AI50" s="19">
        <f t="shared" si="25"/>
        <v>19.800741427247452</v>
      </c>
      <c r="AJ50" s="19">
        <f t="shared" si="26"/>
        <v>9.900370713623726</v>
      </c>
      <c r="AK50" s="17">
        <v>2747</v>
      </c>
      <c r="AL50" s="19">
        <f t="shared" si="19"/>
        <v>39.985443959243085</v>
      </c>
      <c r="AM50" s="17">
        <v>1765</v>
      </c>
      <c r="AN50" s="19">
        <f t="shared" si="20"/>
        <v>25.691411935953422</v>
      </c>
      <c r="AO50" s="17"/>
      <c r="AP50" s="21">
        <v>53463</v>
      </c>
      <c r="AQ50" s="19">
        <f t="shared" si="21"/>
        <v>7.782096069868996</v>
      </c>
      <c r="AR50" s="19">
        <f t="shared" si="24"/>
        <v>2.5023636789141119</v>
      </c>
      <c r="AS50" s="17">
        <v>2925</v>
      </c>
      <c r="AT50" s="17"/>
      <c r="AU50" s="17">
        <v>118</v>
      </c>
      <c r="AV50" s="17">
        <f t="shared" si="11"/>
        <v>3043</v>
      </c>
      <c r="AW50" s="17" t="s">
        <v>14</v>
      </c>
      <c r="AX50" s="17"/>
      <c r="AY50" s="17">
        <v>7700</v>
      </c>
      <c r="AZ50" s="17">
        <v>21336</v>
      </c>
      <c r="BA50" s="19">
        <f t="shared" si="22"/>
        <v>3.1056768558951964</v>
      </c>
      <c r="BB50" s="17">
        <v>3</v>
      </c>
      <c r="BC50" s="19">
        <f t="shared" si="23"/>
        <v>0.8733624454148472</v>
      </c>
      <c r="BD50" s="17">
        <v>24</v>
      </c>
      <c r="BE50" s="20" t="s">
        <v>13</v>
      </c>
    </row>
    <row r="51" spans="1:57" x14ac:dyDescent="0.25">
      <c r="A51" s="23" t="s">
        <v>808</v>
      </c>
      <c r="B51" s="17" t="s">
        <v>246</v>
      </c>
      <c r="C51" s="17" t="s">
        <v>247</v>
      </c>
      <c r="D51" s="17">
        <v>44290</v>
      </c>
      <c r="E51" s="17" t="s">
        <v>245</v>
      </c>
      <c r="F51" s="17">
        <v>44067</v>
      </c>
      <c r="G51" s="17">
        <v>243500741</v>
      </c>
      <c r="H51" s="17" t="s">
        <v>155</v>
      </c>
      <c r="I51" s="17">
        <v>59</v>
      </c>
      <c r="J51" s="17">
        <v>1</v>
      </c>
      <c r="K51" s="17">
        <v>1</v>
      </c>
      <c r="L51" s="17"/>
      <c r="M51" s="21">
        <v>0</v>
      </c>
      <c r="N51" s="17">
        <v>2</v>
      </c>
      <c r="O51" s="17">
        <v>3</v>
      </c>
      <c r="P51" s="17">
        <v>0</v>
      </c>
      <c r="Q51" s="17" t="s">
        <v>14</v>
      </c>
      <c r="R51" s="17"/>
      <c r="S51" s="17">
        <v>20</v>
      </c>
      <c r="T51" s="18"/>
      <c r="U51" s="17">
        <v>643</v>
      </c>
      <c r="V51" s="17">
        <v>0</v>
      </c>
      <c r="W51" s="17">
        <v>0</v>
      </c>
      <c r="X51" s="17">
        <v>0</v>
      </c>
      <c r="Y51" s="17">
        <v>39</v>
      </c>
      <c r="Z51" s="17">
        <v>0</v>
      </c>
      <c r="AA51" s="17">
        <v>0</v>
      </c>
      <c r="AB51" s="17">
        <v>0</v>
      </c>
      <c r="AC51" s="17">
        <v>0</v>
      </c>
      <c r="AD51" s="17">
        <f t="shared" si="2"/>
        <v>682</v>
      </c>
      <c r="AE51" s="19"/>
      <c r="AF51" s="19">
        <f t="shared" si="27"/>
        <v>34.1</v>
      </c>
      <c r="AG51" s="17">
        <f t="shared" si="5"/>
        <v>0</v>
      </c>
      <c r="AH51" s="19"/>
      <c r="AI51" s="19"/>
      <c r="AJ51" s="19"/>
      <c r="AK51" s="17"/>
      <c r="AL51" s="19"/>
      <c r="AM51" s="17">
        <v>41</v>
      </c>
      <c r="AN51" s="19"/>
      <c r="AO51" s="17">
        <v>44</v>
      </c>
      <c r="AP51" s="17">
        <v>594</v>
      </c>
      <c r="AQ51" s="19"/>
      <c r="AR51" s="19">
        <f t="shared" si="24"/>
        <v>0.87096774193548387</v>
      </c>
      <c r="AS51" s="17"/>
      <c r="AT51" s="17">
        <v>0</v>
      </c>
      <c r="AU51" s="17">
        <v>0</v>
      </c>
      <c r="AV51" s="17">
        <f t="shared" si="11"/>
        <v>0</v>
      </c>
      <c r="AW51" s="17"/>
      <c r="AX51" s="17"/>
      <c r="AY51" s="17">
        <v>0</v>
      </c>
      <c r="AZ51" s="17">
        <v>0</v>
      </c>
      <c r="BA51" s="19"/>
      <c r="BB51" s="17">
        <v>0.1</v>
      </c>
      <c r="BC51" s="19"/>
      <c r="BD51" s="17">
        <v>0</v>
      </c>
      <c r="BE51" s="20" t="s">
        <v>14</v>
      </c>
    </row>
    <row r="52" spans="1:57" x14ac:dyDescent="0.25">
      <c r="A52" s="23" t="s">
        <v>809</v>
      </c>
      <c r="B52" s="17" t="s">
        <v>248</v>
      </c>
      <c r="C52" s="17" t="s">
        <v>139</v>
      </c>
      <c r="D52" s="17">
        <v>44290</v>
      </c>
      <c r="E52" s="17" t="s">
        <v>245</v>
      </c>
      <c r="F52" s="17">
        <v>44067</v>
      </c>
      <c r="G52" s="17">
        <v>243500741</v>
      </c>
      <c r="H52" s="17" t="s">
        <v>155</v>
      </c>
      <c r="I52" s="17">
        <v>60</v>
      </c>
      <c r="J52" s="17">
        <v>1</v>
      </c>
      <c r="K52" s="17">
        <v>1</v>
      </c>
      <c r="L52" s="17" t="s">
        <v>249</v>
      </c>
      <c r="M52" s="21">
        <v>5346</v>
      </c>
      <c r="N52" s="17">
        <v>23</v>
      </c>
      <c r="O52" s="17">
        <v>50</v>
      </c>
      <c r="P52" s="17">
        <v>4</v>
      </c>
      <c r="Q52" s="17" t="s">
        <v>13</v>
      </c>
      <c r="R52" s="17"/>
      <c r="S52" s="17">
        <v>422</v>
      </c>
      <c r="T52" s="18">
        <f t="shared" ref="T52:T83" si="28">S52/M52</f>
        <v>7.8937523381967828E-2</v>
      </c>
      <c r="U52" s="17">
        <v>14793</v>
      </c>
      <c r="V52" s="17">
        <v>892</v>
      </c>
      <c r="W52" s="17">
        <v>50</v>
      </c>
      <c r="X52" s="17">
        <v>0</v>
      </c>
      <c r="Y52" s="17">
        <v>2588</v>
      </c>
      <c r="Z52" s="17">
        <v>138</v>
      </c>
      <c r="AA52" s="17">
        <v>0</v>
      </c>
      <c r="AB52" s="17">
        <v>0</v>
      </c>
      <c r="AC52" s="17">
        <v>35</v>
      </c>
      <c r="AD52" s="17">
        <f t="shared" si="2"/>
        <v>17431</v>
      </c>
      <c r="AE52" s="19">
        <f t="shared" ref="AE52:AE83" si="29">AD52/M52</f>
        <v>3.2605686494575385</v>
      </c>
      <c r="AF52" s="19">
        <f t="shared" si="27"/>
        <v>41.305687203791472</v>
      </c>
      <c r="AG52" s="17">
        <f t="shared" si="5"/>
        <v>1030</v>
      </c>
      <c r="AH52" s="19">
        <f t="shared" ref="AH52:AH83" si="30">(AG52*100)/M52</f>
        <v>19.26674148896371</v>
      </c>
      <c r="AI52" s="19">
        <f t="shared" ref="AI52:AI60" si="31">AD52/AG52</f>
        <v>16.923300970873786</v>
      </c>
      <c r="AJ52" s="19">
        <f t="shared" ref="AJ52:AJ60" si="32">AI52/2</f>
        <v>8.461650485436893</v>
      </c>
      <c r="AK52" s="17">
        <v>1203</v>
      </c>
      <c r="AL52" s="19">
        <f t="shared" ref="AL52:AL83" si="33">(AK52*100)/M52</f>
        <v>22.502805836139171</v>
      </c>
      <c r="AM52" s="17">
        <v>1203</v>
      </c>
      <c r="AN52" s="19">
        <f t="shared" ref="AN52:AN83" si="34">(AM52*100)/M52</f>
        <v>22.502805836139171</v>
      </c>
      <c r="AO52" s="17"/>
      <c r="AP52" s="17">
        <v>54684</v>
      </c>
      <c r="AQ52" s="19">
        <f t="shared" ref="AQ52:AQ83" si="35">AP52/M52</f>
        <v>10.228956228956228</v>
      </c>
      <c r="AR52" s="19">
        <f t="shared" si="24"/>
        <v>3.1371694108198036</v>
      </c>
      <c r="AS52" s="17">
        <v>3739</v>
      </c>
      <c r="AT52" s="17"/>
      <c r="AU52" s="17">
        <v>857</v>
      </c>
      <c r="AV52" s="17">
        <f t="shared" si="11"/>
        <v>4596</v>
      </c>
      <c r="AW52" s="17"/>
      <c r="AX52" s="17"/>
      <c r="AY52" s="17">
        <v>5217</v>
      </c>
      <c r="AZ52" s="17">
        <v>19938</v>
      </c>
      <c r="BA52" s="19">
        <f t="shared" ref="BA52:BA83" si="36">AZ52/M52</f>
        <v>3.7295173961840629</v>
      </c>
      <c r="BB52" s="17">
        <v>2.1</v>
      </c>
      <c r="BC52" s="19">
        <f t="shared" ref="BC52:BC83" si="37">(BB52*2000)/M52</f>
        <v>0.78563411896745228</v>
      </c>
      <c r="BD52" s="17">
        <v>0</v>
      </c>
      <c r="BE52" s="20" t="s">
        <v>14</v>
      </c>
    </row>
    <row r="53" spans="1:57" x14ac:dyDescent="0.25">
      <c r="A53" s="16" t="s">
        <v>407</v>
      </c>
      <c r="B53" s="17" t="s">
        <v>408</v>
      </c>
      <c r="C53" s="17" t="s">
        <v>409</v>
      </c>
      <c r="D53" s="17">
        <v>44530</v>
      </c>
      <c r="E53" s="17" t="s">
        <v>407</v>
      </c>
      <c r="F53" s="17">
        <v>44068</v>
      </c>
      <c r="G53" s="17">
        <v>200000438</v>
      </c>
      <c r="H53" s="17" t="s">
        <v>49</v>
      </c>
      <c r="I53" s="17">
        <v>110</v>
      </c>
      <c r="J53" s="17">
        <v>1</v>
      </c>
      <c r="K53" s="17">
        <v>1</v>
      </c>
      <c r="L53" s="17" t="s">
        <v>249</v>
      </c>
      <c r="M53" s="17">
        <v>3543</v>
      </c>
      <c r="N53" s="17">
        <v>11.5</v>
      </c>
      <c r="O53" s="17">
        <v>30</v>
      </c>
      <c r="P53" s="17">
        <v>2</v>
      </c>
      <c r="Q53" s="17" t="s">
        <v>14</v>
      </c>
      <c r="R53" s="17" t="s">
        <v>20</v>
      </c>
      <c r="S53" s="17">
        <v>206</v>
      </c>
      <c r="T53" s="18">
        <f t="shared" si="28"/>
        <v>5.8142816821902345E-2</v>
      </c>
      <c r="U53" s="17">
        <v>6996</v>
      </c>
      <c r="V53" s="17">
        <v>331</v>
      </c>
      <c r="W53" s="17">
        <v>96</v>
      </c>
      <c r="X53" s="17">
        <v>0</v>
      </c>
      <c r="Y53" s="17">
        <v>125</v>
      </c>
      <c r="Z53" s="17">
        <v>0</v>
      </c>
      <c r="AA53" s="17">
        <v>0</v>
      </c>
      <c r="AB53" s="17">
        <v>0</v>
      </c>
      <c r="AC53" s="17">
        <v>9</v>
      </c>
      <c r="AD53" s="17">
        <f t="shared" si="2"/>
        <v>7217</v>
      </c>
      <c r="AE53" s="19">
        <f t="shared" si="29"/>
        <v>2.0369743155517921</v>
      </c>
      <c r="AF53" s="19">
        <f t="shared" si="27"/>
        <v>35.033980582524272</v>
      </c>
      <c r="AG53" s="17">
        <f t="shared" si="5"/>
        <v>331</v>
      </c>
      <c r="AH53" s="19">
        <f t="shared" si="30"/>
        <v>9.34236522720858</v>
      </c>
      <c r="AI53" s="19">
        <f t="shared" si="31"/>
        <v>21.803625377643506</v>
      </c>
      <c r="AJ53" s="19">
        <f t="shared" si="32"/>
        <v>10.901812688821753</v>
      </c>
      <c r="AK53" s="17"/>
      <c r="AL53" s="19">
        <f t="shared" si="33"/>
        <v>0</v>
      </c>
      <c r="AM53" s="17">
        <v>370</v>
      </c>
      <c r="AN53" s="19">
        <f t="shared" si="34"/>
        <v>10.443127293254305</v>
      </c>
      <c r="AO53" s="17">
        <v>2327</v>
      </c>
      <c r="AP53" s="17">
        <v>11609</v>
      </c>
      <c r="AQ53" s="19">
        <f t="shared" si="35"/>
        <v>3.2766017499294384</v>
      </c>
      <c r="AR53" s="19">
        <f t="shared" si="24"/>
        <v>1.6085631148676736</v>
      </c>
      <c r="AS53" s="17">
        <v>495</v>
      </c>
      <c r="AT53" s="17">
        <v>2</v>
      </c>
      <c r="AU53" s="17">
        <v>2</v>
      </c>
      <c r="AV53" s="17">
        <f t="shared" si="11"/>
        <v>499</v>
      </c>
      <c r="AW53" s="17" t="s">
        <v>14</v>
      </c>
      <c r="AX53" s="17"/>
      <c r="AY53" s="22">
        <v>885.32716457369463</v>
      </c>
      <c r="AZ53" s="22">
        <v>7227.7081268582751</v>
      </c>
      <c r="BA53" s="19">
        <f t="shared" si="36"/>
        <v>2.0399966488451242</v>
      </c>
      <c r="BB53" s="21">
        <v>1.7</v>
      </c>
      <c r="BC53" s="19">
        <f t="shared" si="37"/>
        <v>0.95963872424499008</v>
      </c>
      <c r="BD53" s="17">
        <v>18</v>
      </c>
      <c r="BE53" s="20" t="s">
        <v>13</v>
      </c>
    </row>
    <row r="54" spans="1:57" hidden="1" x14ac:dyDescent="0.25">
      <c r="A54" s="16" t="s">
        <v>85</v>
      </c>
      <c r="B54" s="17" t="s">
        <v>208</v>
      </c>
      <c r="C54" s="17" t="s">
        <v>139</v>
      </c>
      <c r="D54" s="17">
        <v>44350</v>
      </c>
      <c r="E54" s="17" t="s">
        <v>85</v>
      </c>
      <c r="F54" s="17">
        <v>44069</v>
      </c>
      <c r="G54" s="17">
        <v>244400610</v>
      </c>
      <c r="H54" s="17" t="s">
        <v>76</v>
      </c>
      <c r="I54" s="17">
        <v>47</v>
      </c>
      <c r="J54" s="17">
        <v>1</v>
      </c>
      <c r="K54" s="17">
        <v>0</v>
      </c>
      <c r="L54" s="17" t="s">
        <v>209</v>
      </c>
      <c r="M54" s="17">
        <v>16733</v>
      </c>
      <c r="N54" s="17">
        <v>29</v>
      </c>
      <c r="O54" s="17">
        <v>144</v>
      </c>
      <c r="P54" s="17">
        <v>18</v>
      </c>
      <c r="Q54" s="17" t="s">
        <v>13</v>
      </c>
      <c r="R54" s="17" t="s">
        <v>42</v>
      </c>
      <c r="S54" s="17">
        <v>812</v>
      </c>
      <c r="T54" s="18">
        <f t="shared" si="28"/>
        <v>4.852686308492201E-2</v>
      </c>
      <c r="U54" s="17">
        <v>23912</v>
      </c>
      <c r="V54" s="17">
        <v>1402</v>
      </c>
      <c r="W54" s="17">
        <v>1070</v>
      </c>
      <c r="X54" s="17">
        <v>48</v>
      </c>
      <c r="Y54" s="17">
        <v>2065</v>
      </c>
      <c r="Z54" s="17">
        <v>161</v>
      </c>
      <c r="AA54" s="17">
        <v>0</v>
      </c>
      <c r="AB54" s="17">
        <v>0</v>
      </c>
      <c r="AC54" s="17">
        <v>86</v>
      </c>
      <c r="AD54" s="17">
        <f t="shared" si="2"/>
        <v>27047</v>
      </c>
      <c r="AE54" s="19">
        <f t="shared" si="29"/>
        <v>1.6163867806131595</v>
      </c>
      <c r="AF54" s="19">
        <f t="shared" si="27"/>
        <v>33.309113300492612</v>
      </c>
      <c r="AG54" s="17">
        <f t="shared" si="5"/>
        <v>1611</v>
      </c>
      <c r="AH54" s="19">
        <f t="shared" si="30"/>
        <v>9.6276818263312016</v>
      </c>
      <c r="AI54" s="19">
        <f t="shared" si="31"/>
        <v>16.788950962135321</v>
      </c>
      <c r="AJ54" s="19">
        <f t="shared" si="32"/>
        <v>8.3944754810676603</v>
      </c>
      <c r="AK54" s="17">
        <v>2911</v>
      </c>
      <c r="AL54" s="19">
        <f t="shared" si="33"/>
        <v>17.39676089165123</v>
      </c>
      <c r="AM54" s="17">
        <v>2911</v>
      </c>
      <c r="AN54" s="19">
        <f t="shared" si="34"/>
        <v>17.39676089165123</v>
      </c>
      <c r="AO54" s="17">
        <v>42667</v>
      </c>
      <c r="AP54" s="17">
        <v>130549</v>
      </c>
      <c r="AQ54" s="19">
        <f t="shared" si="35"/>
        <v>7.8018884838343396</v>
      </c>
      <c r="AR54" s="19">
        <f t="shared" si="24"/>
        <v>4.8267460346803714</v>
      </c>
      <c r="AS54" s="17">
        <v>0</v>
      </c>
      <c r="AT54" s="17"/>
      <c r="AU54" s="17">
        <v>0</v>
      </c>
      <c r="AV54" s="17">
        <f t="shared" si="11"/>
        <v>0</v>
      </c>
      <c r="AW54" s="17" t="s">
        <v>13</v>
      </c>
      <c r="AX54" s="17" t="s">
        <v>39</v>
      </c>
      <c r="AY54" s="17">
        <v>7462</v>
      </c>
      <c r="AZ54" s="17">
        <v>41173</v>
      </c>
      <c r="BA54" s="19">
        <f t="shared" si="36"/>
        <v>2.4605868642801649</v>
      </c>
      <c r="BB54" s="17">
        <v>9.8000000000000007</v>
      </c>
      <c r="BC54" s="19">
        <f t="shared" si="37"/>
        <v>1.1713380744636348</v>
      </c>
      <c r="BD54" s="17">
        <v>0</v>
      </c>
      <c r="BE54" s="20" t="s">
        <v>14</v>
      </c>
    </row>
    <row r="55" spans="1:57" x14ac:dyDescent="0.25">
      <c r="A55" s="16" t="s">
        <v>124</v>
      </c>
      <c r="B55" s="17" t="s">
        <v>737</v>
      </c>
      <c r="C55" s="17" t="s">
        <v>79</v>
      </c>
      <c r="D55" s="17">
        <v>44115</v>
      </c>
      <c r="E55" s="17" t="s">
        <v>124</v>
      </c>
      <c r="F55" s="17">
        <v>44071</v>
      </c>
      <c r="G55" s="17">
        <v>200067635</v>
      </c>
      <c r="H55" s="17" t="s">
        <v>93</v>
      </c>
      <c r="I55" s="17">
        <v>220</v>
      </c>
      <c r="J55" s="17">
        <v>1</v>
      </c>
      <c r="K55" s="17">
        <v>1</v>
      </c>
      <c r="L55" s="17" t="s">
        <v>738</v>
      </c>
      <c r="M55" s="17">
        <v>6115</v>
      </c>
      <c r="N55" s="17">
        <v>14.5</v>
      </c>
      <c r="O55" s="17">
        <v>20</v>
      </c>
      <c r="P55" s="17">
        <v>3</v>
      </c>
      <c r="Q55" s="17" t="s">
        <v>13</v>
      </c>
      <c r="R55" s="17" t="s">
        <v>20</v>
      </c>
      <c r="S55" s="17">
        <v>260</v>
      </c>
      <c r="T55" s="18">
        <f t="shared" si="28"/>
        <v>4.2518397383483238E-2</v>
      </c>
      <c r="U55" s="17">
        <v>12676</v>
      </c>
      <c r="V55" s="17">
        <v>1168</v>
      </c>
      <c r="W55" s="17">
        <v>0</v>
      </c>
      <c r="X55" s="17">
        <v>0</v>
      </c>
      <c r="Y55" s="17">
        <v>0</v>
      </c>
      <c r="Z55" s="17">
        <v>0</v>
      </c>
      <c r="AA55" s="17"/>
      <c r="AB55" s="17"/>
      <c r="AC55" s="17">
        <v>30</v>
      </c>
      <c r="AD55" s="17">
        <f t="shared" si="2"/>
        <v>12676</v>
      </c>
      <c r="AE55" s="19">
        <f t="shared" si="29"/>
        <v>2.0729354047424366</v>
      </c>
      <c r="AF55" s="19">
        <f t="shared" si="27"/>
        <v>48.753846153846155</v>
      </c>
      <c r="AG55" s="17">
        <f t="shared" si="5"/>
        <v>1168</v>
      </c>
      <c r="AH55" s="19">
        <f t="shared" si="30"/>
        <v>19.100572363041699</v>
      </c>
      <c r="AI55" s="19">
        <f t="shared" si="31"/>
        <v>10.852739726027398</v>
      </c>
      <c r="AJ55" s="19">
        <f t="shared" si="32"/>
        <v>5.4263698630136989</v>
      </c>
      <c r="AK55" s="17">
        <v>1771</v>
      </c>
      <c r="AL55" s="19">
        <f t="shared" si="33"/>
        <v>28.961569910057236</v>
      </c>
      <c r="AM55" s="17">
        <v>1242</v>
      </c>
      <c r="AN55" s="19">
        <f t="shared" si="34"/>
        <v>20.310711365494686</v>
      </c>
      <c r="AO55" s="17">
        <v>14075</v>
      </c>
      <c r="AP55" s="17">
        <v>50621</v>
      </c>
      <c r="AQ55" s="19">
        <f t="shared" si="35"/>
        <v>8.2781684382665581</v>
      </c>
      <c r="AR55" s="19">
        <f t="shared" si="24"/>
        <v>3.9934521931208584</v>
      </c>
      <c r="AS55" s="17">
        <v>4597</v>
      </c>
      <c r="AT55" s="17"/>
      <c r="AU55" s="17">
        <v>899</v>
      </c>
      <c r="AV55" s="17">
        <f t="shared" si="11"/>
        <v>5496</v>
      </c>
      <c r="AW55" s="17" t="s">
        <v>13</v>
      </c>
      <c r="AX55" s="17" t="s">
        <v>39</v>
      </c>
      <c r="AY55" s="17">
        <v>3550</v>
      </c>
      <c r="AZ55" s="17">
        <v>16370</v>
      </c>
      <c r="BA55" s="19">
        <f t="shared" si="36"/>
        <v>2.6770237121831562</v>
      </c>
      <c r="BB55" s="17">
        <v>2</v>
      </c>
      <c r="BC55" s="19">
        <f t="shared" si="37"/>
        <v>0.65412919051512675</v>
      </c>
      <c r="BD55" s="17">
        <v>31</v>
      </c>
      <c r="BE55" s="20" t="s">
        <v>13</v>
      </c>
    </row>
    <row r="56" spans="1:57" x14ac:dyDescent="0.25">
      <c r="A56" s="16" t="s">
        <v>612</v>
      </c>
      <c r="B56" s="17" t="s">
        <v>613</v>
      </c>
      <c r="C56" s="17" t="s">
        <v>614</v>
      </c>
      <c r="D56" s="17">
        <v>44410</v>
      </c>
      <c r="E56" s="17" t="s">
        <v>612</v>
      </c>
      <c r="F56" s="17">
        <v>44072</v>
      </c>
      <c r="G56" s="17">
        <v>244400610</v>
      </c>
      <c r="H56" s="17" t="s">
        <v>76</v>
      </c>
      <c r="I56" s="17">
        <v>176</v>
      </c>
      <c r="J56" s="17">
        <v>1</v>
      </c>
      <c r="K56" s="17">
        <v>1</v>
      </c>
      <c r="L56" s="17" t="s">
        <v>615</v>
      </c>
      <c r="M56" s="17">
        <v>7254</v>
      </c>
      <c r="N56" s="17">
        <v>19</v>
      </c>
      <c r="O56" s="17">
        <v>18</v>
      </c>
      <c r="P56" s="17">
        <v>2</v>
      </c>
      <c r="Q56" s="17" t="s">
        <v>13</v>
      </c>
      <c r="R56" s="17" t="s">
        <v>20</v>
      </c>
      <c r="S56" s="17">
        <v>238</v>
      </c>
      <c r="T56" s="18">
        <f t="shared" si="28"/>
        <v>3.2809484422387646E-2</v>
      </c>
      <c r="U56" s="17">
        <v>13371</v>
      </c>
      <c r="V56" s="17">
        <v>1264</v>
      </c>
      <c r="W56" s="17">
        <v>40</v>
      </c>
      <c r="X56" s="17">
        <v>1</v>
      </c>
      <c r="Y56" s="17">
        <v>917</v>
      </c>
      <c r="Z56" s="17">
        <v>78</v>
      </c>
      <c r="AA56" s="17">
        <v>0</v>
      </c>
      <c r="AB56" s="17">
        <v>0</v>
      </c>
      <c r="AC56" s="17">
        <v>38</v>
      </c>
      <c r="AD56" s="17">
        <f t="shared" si="2"/>
        <v>14328</v>
      </c>
      <c r="AE56" s="19">
        <f t="shared" si="29"/>
        <v>1.9751861042183623</v>
      </c>
      <c r="AF56" s="19">
        <f t="shared" si="27"/>
        <v>60.201680672268907</v>
      </c>
      <c r="AG56" s="17">
        <f t="shared" si="5"/>
        <v>1343</v>
      </c>
      <c r="AH56" s="19">
        <f t="shared" si="30"/>
        <v>18.513923352633029</v>
      </c>
      <c r="AI56" s="19">
        <f t="shared" si="31"/>
        <v>10.668652271034997</v>
      </c>
      <c r="AJ56" s="19">
        <f t="shared" si="32"/>
        <v>5.3343261355174985</v>
      </c>
      <c r="AK56" s="17">
        <v>1214</v>
      </c>
      <c r="AL56" s="19">
        <f t="shared" si="33"/>
        <v>16.735594154948995</v>
      </c>
      <c r="AM56" s="17">
        <v>813</v>
      </c>
      <c r="AN56" s="19">
        <f t="shared" si="34"/>
        <v>11.207609594706369</v>
      </c>
      <c r="AO56" s="17">
        <v>5030</v>
      </c>
      <c r="AP56" s="17">
        <v>32090</v>
      </c>
      <c r="AQ56" s="19">
        <f t="shared" si="35"/>
        <v>4.423766197959746</v>
      </c>
      <c r="AR56" s="19">
        <f t="shared" si="24"/>
        <v>2.2396705750977106</v>
      </c>
      <c r="AS56" s="17">
        <v>358</v>
      </c>
      <c r="AT56" s="17"/>
      <c r="AU56" s="17">
        <v>101</v>
      </c>
      <c r="AV56" s="17">
        <f t="shared" si="11"/>
        <v>459</v>
      </c>
      <c r="AW56" s="17" t="s">
        <v>13</v>
      </c>
      <c r="AX56" s="17" t="s">
        <v>39</v>
      </c>
      <c r="AY56" s="17">
        <v>12318</v>
      </c>
      <c r="AZ56" s="17">
        <v>22023</v>
      </c>
      <c r="BA56" s="19">
        <f t="shared" si="36"/>
        <v>3.0359801488833749</v>
      </c>
      <c r="BB56" s="17">
        <v>3.75</v>
      </c>
      <c r="BC56" s="19">
        <f t="shared" si="37"/>
        <v>1.0339123242349049</v>
      </c>
      <c r="BD56" s="17">
        <v>15</v>
      </c>
      <c r="BE56" s="20" t="s">
        <v>13</v>
      </c>
    </row>
    <row r="57" spans="1:57" x14ac:dyDescent="0.25">
      <c r="A57" s="16" t="s">
        <v>267</v>
      </c>
      <c r="B57" s="17" t="s">
        <v>268</v>
      </c>
      <c r="C57" s="17" t="s">
        <v>269</v>
      </c>
      <c r="D57" s="17">
        <v>44810</v>
      </c>
      <c r="E57" s="17" t="s">
        <v>267</v>
      </c>
      <c r="F57" s="17">
        <v>44073</v>
      </c>
      <c r="G57" s="17">
        <v>244400503</v>
      </c>
      <c r="H57" s="17" t="s">
        <v>96</v>
      </c>
      <c r="I57" s="17">
        <v>67</v>
      </c>
      <c r="J57" s="17">
        <v>1</v>
      </c>
      <c r="K57" s="17">
        <v>1</v>
      </c>
      <c r="L57" s="17"/>
      <c r="M57" s="17">
        <v>6590</v>
      </c>
      <c r="N57" s="17">
        <v>18</v>
      </c>
      <c r="O57" s="17">
        <v>50</v>
      </c>
      <c r="P57" s="17">
        <v>3</v>
      </c>
      <c r="Q57" s="17" t="s">
        <v>13</v>
      </c>
      <c r="R57" s="17" t="s">
        <v>20</v>
      </c>
      <c r="S57" s="17">
        <v>550</v>
      </c>
      <c r="T57" s="18">
        <f t="shared" si="28"/>
        <v>8.3459787556904405E-2</v>
      </c>
      <c r="U57" s="17">
        <v>15470</v>
      </c>
      <c r="V57" s="17">
        <v>995</v>
      </c>
      <c r="W57" s="17">
        <v>294</v>
      </c>
      <c r="X57" s="17">
        <v>6</v>
      </c>
      <c r="Y57" s="17">
        <v>3047</v>
      </c>
      <c r="Z57" s="17">
        <v>194</v>
      </c>
      <c r="AA57" s="17">
        <v>0</v>
      </c>
      <c r="AB57" s="17">
        <v>0</v>
      </c>
      <c r="AC57" s="17">
        <v>38</v>
      </c>
      <c r="AD57" s="17">
        <f t="shared" si="2"/>
        <v>18811</v>
      </c>
      <c r="AE57" s="19">
        <f t="shared" si="29"/>
        <v>2.8544764795144157</v>
      </c>
      <c r="AF57" s="19">
        <f t="shared" si="27"/>
        <v>34.201818181818183</v>
      </c>
      <c r="AG57" s="17">
        <f t="shared" si="5"/>
        <v>1195</v>
      </c>
      <c r="AH57" s="19">
        <f t="shared" si="30"/>
        <v>18.133535660091049</v>
      </c>
      <c r="AI57" s="19">
        <f t="shared" si="31"/>
        <v>15.741422594142259</v>
      </c>
      <c r="AJ57" s="19">
        <f t="shared" si="32"/>
        <v>7.8707112970711295</v>
      </c>
      <c r="AK57" s="17">
        <v>2758</v>
      </c>
      <c r="AL57" s="19">
        <f t="shared" si="33"/>
        <v>41.851289833080422</v>
      </c>
      <c r="AM57" s="17">
        <v>1477</v>
      </c>
      <c r="AN57" s="19">
        <f t="shared" si="34"/>
        <v>22.412746585735963</v>
      </c>
      <c r="AO57" s="17">
        <v>11845</v>
      </c>
      <c r="AP57" s="17">
        <v>56090</v>
      </c>
      <c r="AQ57" s="19">
        <f t="shared" si="35"/>
        <v>8.5113808801213953</v>
      </c>
      <c r="AR57" s="19">
        <f t="shared" si="24"/>
        <v>2.981765987985753</v>
      </c>
      <c r="AS57" s="17">
        <v>2750</v>
      </c>
      <c r="AT57" s="17"/>
      <c r="AU57" s="17">
        <v>3</v>
      </c>
      <c r="AV57" s="17">
        <f t="shared" si="11"/>
        <v>2753</v>
      </c>
      <c r="AW57" s="17" t="s">
        <v>14</v>
      </c>
      <c r="AX57" s="17"/>
      <c r="AY57" s="17">
        <v>4935</v>
      </c>
      <c r="AZ57" s="17">
        <v>22291</v>
      </c>
      <c r="BA57" s="19">
        <f t="shared" si="36"/>
        <v>3.3825493171471925</v>
      </c>
      <c r="BB57" s="17">
        <v>2.6</v>
      </c>
      <c r="BC57" s="19">
        <f t="shared" si="37"/>
        <v>0.7890743550834598</v>
      </c>
      <c r="BD57" s="17"/>
      <c r="BE57" s="20" t="s">
        <v>13</v>
      </c>
    </row>
    <row r="58" spans="1:57" x14ac:dyDescent="0.25">
      <c r="A58" s="16" t="s">
        <v>23</v>
      </c>
      <c r="B58" s="17" t="s">
        <v>539</v>
      </c>
      <c r="C58" s="17" t="s">
        <v>79</v>
      </c>
      <c r="D58" s="17">
        <v>44610</v>
      </c>
      <c r="E58" s="17" t="s">
        <v>23</v>
      </c>
      <c r="F58" s="17">
        <v>44074</v>
      </c>
      <c r="G58" s="17">
        <v>244400404</v>
      </c>
      <c r="H58" s="17" t="s">
        <v>24</v>
      </c>
      <c r="I58" s="17">
        <v>152</v>
      </c>
      <c r="J58" s="17">
        <v>1</v>
      </c>
      <c r="K58" s="17">
        <v>1</v>
      </c>
      <c r="L58" s="17" t="s">
        <v>540</v>
      </c>
      <c r="M58" s="17">
        <v>4177</v>
      </c>
      <c r="N58" s="17">
        <v>16</v>
      </c>
      <c r="O58" s="17">
        <v>27</v>
      </c>
      <c r="P58" s="17">
        <v>1</v>
      </c>
      <c r="Q58" s="17" t="s">
        <v>13</v>
      </c>
      <c r="R58" s="17" t="s">
        <v>20</v>
      </c>
      <c r="S58" s="17">
        <v>250</v>
      </c>
      <c r="T58" s="18">
        <f t="shared" si="28"/>
        <v>5.985156811108451E-2</v>
      </c>
      <c r="U58" s="17">
        <v>10502</v>
      </c>
      <c r="V58" s="17">
        <v>620</v>
      </c>
      <c r="W58" s="17">
        <v>61</v>
      </c>
      <c r="X58" s="17">
        <v>8</v>
      </c>
      <c r="Y58" s="17"/>
      <c r="Z58" s="17"/>
      <c r="AA58" s="17"/>
      <c r="AB58" s="17"/>
      <c r="AC58" s="17">
        <v>26</v>
      </c>
      <c r="AD58" s="17">
        <f t="shared" si="2"/>
        <v>10563</v>
      </c>
      <c r="AE58" s="19">
        <f t="shared" si="29"/>
        <v>2.5288484558295425</v>
      </c>
      <c r="AF58" s="19">
        <f t="shared" si="27"/>
        <v>42.252000000000002</v>
      </c>
      <c r="AG58" s="17">
        <f t="shared" si="5"/>
        <v>628</v>
      </c>
      <c r="AH58" s="19">
        <f t="shared" si="30"/>
        <v>15.034713909504429</v>
      </c>
      <c r="AI58" s="19">
        <f t="shared" si="31"/>
        <v>16.820063694267517</v>
      </c>
      <c r="AJ58" s="19">
        <f t="shared" si="32"/>
        <v>8.4100318471337587</v>
      </c>
      <c r="AK58" s="17">
        <v>804</v>
      </c>
      <c r="AL58" s="19">
        <f t="shared" si="33"/>
        <v>19.248264304524778</v>
      </c>
      <c r="AM58" s="17">
        <v>598</v>
      </c>
      <c r="AN58" s="19">
        <f t="shared" si="34"/>
        <v>14.316495092171415</v>
      </c>
      <c r="AO58" s="17">
        <v>4322</v>
      </c>
      <c r="AP58" s="17">
        <v>24628</v>
      </c>
      <c r="AQ58" s="19">
        <f t="shared" si="35"/>
        <v>5.8960976777591574</v>
      </c>
      <c r="AR58" s="19">
        <f t="shared" si="24"/>
        <v>2.3315346019123355</v>
      </c>
      <c r="AS58" s="17">
        <v>1034</v>
      </c>
      <c r="AT58" s="17"/>
      <c r="AU58" s="17"/>
      <c r="AV58" s="17">
        <f t="shared" si="11"/>
        <v>1034</v>
      </c>
      <c r="AW58" s="17" t="s">
        <v>14</v>
      </c>
      <c r="AX58" s="17"/>
      <c r="AY58" s="17">
        <v>3000</v>
      </c>
      <c r="AZ58" s="17">
        <v>10626</v>
      </c>
      <c r="BA58" s="19">
        <f t="shared" si="36"/>
        <v>2.5439310509935362</v>
      </c>
      <c r="BB58" s="17">
        <v>2</v>
      </c>
      <c r="BC58" s="19">
        <f t="shared" si="37"/>
        <v>0.95762508977735217</v>
      </c>
      <c r="BD58" s="17">
        <v>0</v>
      </c>
      <c r="BE58" s="20" t="s">
        <v>13</v>
      </c>
    </row>
    <row r="59" spans="1:57" x14ac:dyDescent="0.25">
      <c r="A59" s="16" t="s">
        <v>341</v>
      </c>
      <c r="B59" s="17" t="s">
        <v>342</v>
      </c>
      <c r="C59" s="17" t="s">
        <v>343</v>
      </c>
      <c r="D59" s="17">
        <v>44520</v>
      </c>
      <c r="E59" s="17" t="s">
        <v>341</v>
      </c>
      <c r="F59" s="17">
        <v>44075</v>
      </c>
      <c r="G59" s="17">
        <v>200072726</v>
      </c>
      <c r="H59" s="17" t="s">
        <v>278</v>
      </c>
      <c r="I59" s="17">
        <v>90</v>
      </c>
      <c r="J59" s="17">
        <v>1</v>
      </c>
      <c r="K59" s="17">
        <v>1</v>
      </c>
      <c r="L59" s="17" t="s">
        <v>277</v>
      </c>
      <c r="M59" s="17">
        <v>1833</v>
      </c>
      <c r="N59" s="17">
        <v>9.5</v>
      </c>
      <c r="O59" s="17">
        <v>18</v>
      </c>
      <c r="P59" s="17">
        <v>1</v>
      </c>
      <c r="Q59" s="17" t="s">
        <v>13</v>
      </c>
      <c r="R59" s="17" t="s">
        <v>20</v>
      </c>
      <c r="S59" s="17">
        <v>179</v>
      </c>
      <c r="T59" s="18">
        <f t="shared" si="28"/>
        <v>9.765411893071467E-2</v>
      </c>
      <c r="U59" s="17">
        <v>3080</v>
      </c>
      <c r="V59" s="17">
        <v>138</v>
      </c>
      <c r="W59" s="17">
        <v>4</v>
      </c>
      <c r="X59" s="17"/>
      <c r="Y59" s="17">
        <v>311</v>
      </c>
      <c r="Z59" s="17">
        <v>3</v>
      </c>
      <c r="AA59" s="17"/>
      <c r="AB59" s="17"/>
      <c r="AC59" s="17">
        <v>5</v>
      </c>
      <c r="AD59" s="17">
        <f t="shared" si="2"/>
        <v>3395</v>
      </c>
      <c r="AE59" s="19">
        <f t="shared" si="29"/>
        <v>1.8521549372613202</v>
      </c>
      <c r="AF59" s="19">
        <f t="shared" si="27"/>
        <v>18.966480446927374</v>
      </c>
      <c r="AG59" s="17">
        <f t="shared" si="5"/>
        <v>141</v>
      </c>
      <c r="AH59" s="19">
        <f t="shared" si="30"/>
        <v>7.6923076923076925</v>
      </c>
      <c r="AI59" s="19">
        <f t="shared" si="31"/>
        <v>24.078014184397162</v>
      </c>
      <c r="AJ59" s="19">
        <f t="shared" si="32"/>
        <v>12.039007092198581</v>
      </c>
      <c r="AK59" s="17"/>
      <c r="AL59" s="19">
        <f t="shared" si="33"/>
        <v>0</v>
      </c>
      <c r="AM59" s="17">
        <v>149</v>
      </c>
      <c r="AN59" s="19">
        <f t="shared" si="34"/>
        <v>8.1287506819421704</v>
      </c>
      <c r="AO59" s="17">
        <v>1612</v>
      </c>
      <c r="AP59" s="17">
        <v>5081</v>
      </c>
      <c r="AQ59" s="19">
        <f t="shared" si="35"/>
        <v>2.7719585379159848</v>
      </c>
      <c r="AR59" s="19">
        <f t="shared" si="24"/>
        <v>1.4966126656848306</v>
      </c>
      <c r="AS59" s="17">
        <v>1305</v>
      </c>
      <c r="AT59" s="17">
        <v>7</v>
      </c>
      <c r="AU59" s="17">
        <v>13</v>
      </c>
      <c r="AV59" s="17">
        <f t="shared" si="11"/>
        <v>1325</v>
      </c>
      <c r="AW59" s="17" t="s">
        <v>14</v>
      </c>
      <c r="AX59" s="17"/>
      <c r="AY59" s="22">
        <v>884.93314978203284</v>
      </c>
      <c r="AZ59" s="22">
        <v>1906.7262859257432</v>
      </c>
      <c r="BA59" s="19">
        <f t="shared" si="36"/>
        <v>1.0402216508050972</v>
      </c>
      <c r="BB59" s="5">
        <v>0.7284772727272727</v>
      </c>
      <c r="BC59" s="19">
        <f t="shared" si="37"/>
        <v>0.79484699697465655</v>
      </c>
      <c r="BD59" s="17">
        <v>6</v>
      </c>
      <c r="BE59" s="20" t="s">
        <v>13</v>
      </c>
    </row>
    <row r="60" spans="1:57" x14ac:dyDescent="0.25">
      <c r="A60" s="16" t="s">
        <v>574</v>
      </c>
      <c r="B60" s="17" t="s">
        <v>575</v>
      </c>
      <c r="C60" s="17" t="s">
        <v>576</v>
      </c>
      <c r="D60" s="17">
        <v>44170</v>
      </c>
      <c r="E60" s="17" t="s">
        <v>574</v>
      </c>
      <c r="F60" s="17">
        <v>44076</v>
      </c>
      <c r="G60" s="17">
        <v>200072726</v>
      </c>
      <c r="H60" s="17" t="s">
        <v>278</v>
      </c>
      <c r="I60" s="17">
        <v>164</v>
      </c>
      <c r="J60" s="17">
        <v>1</v>
      </c>
      <c r="K60" s="17">
        <v>1</v>
      </c>
      <c r="L60" s="17" t="s">
        <v>291</v>
      </c>
      <c r="M60" s="17">
        <v>1421</v>
      </c>
      <c r="N60" s="17">
        <v>6</v>
      </c>
      <c r="O60" s="17">
        <v>16</v>
      </c>
      <c r="P60" s="17">
        <v>1</v>
      </c>
      <c r="Q60" s="17" t="s">
        <v>13</v>
      </c>
      <c r="R60" s="17" t="s">
        <v>20</v>
      </c>
      <c r="S60" s="17">
        <v>130</v>
      </c>
      <c r="T60" s="18">
        <f t="shared" si="28"/>
        <v>9.1484869809992958E-2</v>
      </c>
      <c r="U60" s="17">
        <v>3586</v>
      </c>
      <c r="V60" s="17">
        <v>101</v>
      </c>
      <c r="W60" s="17">
        <v>205</v>
      </c>
      <c r="X60" s="17">
        <v>2</v>
      </c>
      <c r="Y60" s="17">
        <v>135</v>
      </c>
      <c r="Z60" s="17">
        <v>1</v>
      </c>
      <c r="AA60" s="17">
        <v>0</v>
      </c>
      <c r="AB60" s="17">
        <v>0</v>
      </c>
      <c r="AC60" s="17">
        <v>11</v>
      </c>
      <c r="AD60" s="17">
        <f t="shared" si="2"/>
        <v>3926</v>
      </c>
      <c r="AE60" s="19">
        <f t="shared" si="29"/>
        <v>2.7628430682617875</v>
      </c>
      <c r="AF60" s="19">
        <f t="shared" si="27"/>
        <v>30.2</v>
      </c>
      <c r="AG60" s="17">
        <f t="shared" si="5"/>
        <v>104</v>
      </c>
      <c r="AH60" s="19">
        <f t="shared" si="30"/>
        <v>7.3187895847994371</v>
      </c>
      <c r="AI60" s="19">
        <f t="shared" si="31"/>
        <v>37.75</v>
      </c>
      <c r="AJ60" s="19">
        <f t="shared" si="32"/>
        <v>18.875</v>
      </c>
      <c r="AK60" s="17"/>
      <c r="AL60" s="19">
        <f t="shared" si="33"/>
        <v>0</v>
      </c>
      <c r="AM60" s="17">
        <v>120</v>
      </c>
      <c r="AN60" s="19">
        <f t="shared" si="34"/>
        <v>8.444757213230119</v>
      </c>
      <c r="AO60" s="17">
        <v>1207</v>
      </c>
      <c r="AP60" s="17">
        <v>3846</v>
      </c>
      <c r="AQ60" s="19">
        <f t="shared" si="35"/>
        <v>2.7065446868402532</v>
      </c>
      <c r="AR60" s="19">
        <f t="shared" si="24"/>
        <v>0.97962302598064188</v>
      </c>
      <c r="AS60" s="17">
        <v>525</v>
      </c>
      <c r="AT60" s="17">
        <v>0</v>
      </c>
      <c r="AU60" s="17">
        <v>9</v>
      </c>
      <c r="AV60" s="17">
        <f t="shared" si="11"/>
        <v>534</v>
      </c>
      <c r="AW60" s="17" t="s">
        <v>14</v>
      </c>
      <c r="AX60" s="17"/>
      <c r="AY60" s="22">
        <v>669.83918403103689</v>
      </c>
      <c r="AZ60" s="22">
        <v>1406.3796718884914</v>
      </c>
      <c r="BA60" s="19">
        <f t="shared" si="36"/>
        <v>0.98971123989337895</v>
      </c>
      <c r="BB60" s="5">
        <v>0.59009090909090911</v>
      </c>
      <c r="BC60" s="19">
        <f t="shared" si="37"/>
        <v>0.83052907683449562</v>
      </c>
      <c r="BD60" s="17">
        <v>6</v>
      </c>
      <c r="BE60" s="20" t="s">
        <v>13</v>
      </c>
    </row>
    <row r="61" spans="1:57" x14ac:dyDescent="0.25">
      <c r="A61" s="16" t="s">
        <v>650</v>
      </c>
      <c r="B61" s="17" t="s">
        <v>651</v>
      </c>
      <c r="C61" s="17" t="s">
        <v>652</v>
      </c>
      <c r="D61" s="17">
        <v>44440</v>
      </c>
      <c r="E61" s="17" t="s">
        <v>650</v>
      </c>
      <c r="F61" s="17">
        <v>44077</v>
      </c>
      <c r="G61" s="17">
        <v>244400552</v>
      </c>
      <c r="H61" s="17" t="s">
        <v>15</v>
      </c>
      <c r="I61" s="17">
        <v>189</v>
      </c>
      <c r="J61" s="17">
        <v>1</v>
      </c>
      <c r="K61" s="17">
        <v>1</v>
      </c>
      <c r="L61" s="17" t="s">
        <v>12</v>
      </c>
      <c r="M61" s="17">
        <v>2721</v>
      </c>
      <c r="N61" s="17">
        <v>8</v>
      </c>
      <c r="O61" s="17">
        <v>5</v>
      </c>
      <c r="P61" s="17">
        <v>1</v>
      </c>
      <c r="Q61" s="17" t="s">
        <v>13</v>
      </c>
      <c r="R61" s="17" t="s">
        <v>42</v>
      </c>
      <c r="S61" s="17">
        <v>134</v>
      </c>
      <c r="T61" s="18">
        <f t="shared" si="28"/>
        <v>4.9246600514516722E-2</v>
      </c>
      <c r="U61" s="17">
        <v>6248</v>
      </c>
      <c r="V61" s="17"/>
      <c r="W61" s="17">
        <v>387</v>
      </c>
      <c r="X61" s="17"/>
      <c r="Y61" s="17">
        <v>249</v>
      </c>
      <c r="Z61" s="17"/>
      <c r="AA61" s="17">
        <v>0</v>
      </c>
      <c r="AB61" s="17">
        <v>0</v>
      </c>
      <c r="AC61" s="17"/>
      <c r="AD61" s="17">
        <f t="shared" si="2"/>
        <v>6884</v>
      </c>
      <c r="AE61" s="19">
        <f t="shared" si="29"/>
        <v>2.5299522234472622</v>
      </c>
      <c r="AF61" s="19">
        <f t="shared" si="27"/>
        <v>51.373134328358212</v>
      </c>
      <c r="AG61" s="17">
        <f t="shared" si="5"/>
        <v>0</v>
      </c>
      <c r="AH61" s="19">
        <f t="shared" si="30"/>
        <v>0</v>
      </c>
      <c r="AI61" s="19"/>
      <c r="AJ61" s="19"/>
      <c r="AK61" s="17"/>
      <c r="AL61" s="19">
        <f t="shared" si="33"/>
        <v>0</v>
      </c>
      <c r="AM61" s="17">
        <v>493</v>
      </c>
      <c r="AN61" s="19">
        <f t="shared" si="34"/>
        <v>18.118338846012495</v>
      </c>
      <c r="AO61" s="17"/>
      <c r="AP61" s="17">
        <v>15185</v>
      </c>
      <c r="AQ61" s="19">
        <f t="shared" si="35"/>
        <v>5.5806688717383315</v>
      </c>
      <c r="AR61" s="19">
        <f t="shared" si="24"/>
        <v>2.2058396281231842</v>
      </c>
      <c r="AS61" s="17"/>
      <c r="AT61" s="17"/>
      <c r="AU61" s="17"/>
      <c r="AV61" s="17">
        <f t="shared" si="11"/>
        <v>0</v>
      </c>
      <c r="AW61" s="17" t="s">
        <v>13</v>
      </c>
      <c r="AX61" s="17" t="s">
        <v>429</v>
      </c>
      <c r="AY61" s="22">
        <v>1187.7653556083487</v>
      </c>
      <c r="AZ61" s="22">
        <v>5510.2030915872037</v>
      </c>
      <c r="BA61" s="19">
        <f t="shared" si="36"/>
        <v>2.0250654507854478</v>
      </c>
      <c r="BB61" s="5">
        <v>1.0617848970251715</v>
      </c>
      <c r="BC61" s="19">
        <f t="shared" si="37"/>
        <v>0.78043726352456566</v>
      </c>
      <c r="BD61" s="22">
        <v>15.377574370709382</v>
      </c>
      <c r="BE61" s="20" t="s">
        <v>14</v>
      </c>
    </row>
    <row r="62" spans="1:57" x14ac:dyDescent="0.25">
      <c r="A62" s="16" t="s">
        <v>359</v>
      </c>
      <c r="B62" s="17" t="s">
        <v>360</v>
      </c>
      <c r="C62" s="17" t="s">
        <v>361</v>
      </c>
      <c r="D62" s="17">
        <v>44670</v>
      </c>
      <c r="E62" s="17" t="s">
        <v>359</v>
      </c>
      <c r="F62" s="17">
        <v>44078</v>
      </c>
      <c r="G62" s="17">
        <v>200072726</v>
      </c>
      <c r="H62" s="17" t="s">
        <v>278</v>
      </c>
      <c r="I62" s="17">
        <v>96</v>
      </c>
      <c r="J62" s="17">
        <v>1</v>
      </c>
      <c r="K62" s="17">
        <v>1</v>
      </c>
      <c r="L62" s="17" t="s">
        <v>291</v>
      </c>
      <c r="M62" s="17">
        <v>333</v>
      </c>
      <c r="N62" s="17">
        <v>3</v>
      </c>
      <c r="O62" s="17">
        <v>94</v>
      </c>
      <c r="P62" s="17">
        <v>1</v>
      </c>
      <c r="Q62" s="17" t="s">
        <v>13</v>
      </c>
      <c r="R62" s="17" t="s">
        <v>20</v>
      </c>
      <c r="S62" s="17">
        <v>107</v>
      </c>
      <c r="T62" s="18">
        <f t="shared" si="28"/>
        <v>0.3213213213213213</v>
      </c>
      <c r="U62" s="17">
        <v>1307</v>
      </c>
      <c r="V62" s="17">
        <v>101</v>
      </c>
      <c r="W62" s="17"/>
      <c r="X62" s="17"/>
      <c r="Y62" s="17"/>
      <c r="Z62" s="17"/>
      <c r="AA62" s="17"/>
      <c r="AB62" s="17"/>
      <c r="AC62" s="17"/>
      <c r="AD62" s="17">
        <f t="shared" si="2"/>
        <v>1307</v>
      </c>
      <c r="AE62" s="19">
        <f t="shared" si="29"/>
        <v>3.924924924924925</v>
      </c>
      <c r="AF62" s="19">
        <f t="shared" si="27"/>
        <v>12.214953271028037</v>
      </c>
      <c r="AG62" s="17">
        <f t="shared" si="5"/>
        <v>101</v>
      </c>
      <c r="AH62" s="19">
        <f t="shared" si="30"/>
        <v>30.33033033033033</v>
      </c>
      <c r="AI62" s="19">
        <f t="shared" ref="AI62:AI79" si="38">AD62/AG62</f>
        <v>12.940594059405941</v>
      </c>
      <c r="AJ62" s="19">
        <f t="shared" ref="AJ62:AJ79" si="39">AI62/2</f>
        <v>6.4702970297029703</v>
      </c>
      <c r="AK62" s="17"/>
      <c r="AL62" s="19">
        <f t="shared" si="33"/>
        <v>0</v>
      </c>
      <c r="AM62" s="17">
        <v>17</v>
      </c>
      <c r="AN62" s="19">
        <f t="shared" si="34"/>
        <v>5.1051051051051051</v>
      </c>
      <c r="AO62" s="17">
        <v>514</v>
      </c>
      <c r="AP62" s="17">
        <v>885</v>
      </c>
      <c r="AQ62" s="19">
        <f t="shared" si="35"/>
        <v>2.6576576576576576</v>
      </c>
      <c r="AR62" s="19">
        <f t="shared" ref="AR62:AR93" si="40">AP62/AD62</f>
        <v>0.67712318286151496</v>
      </c>
      <c r="AS62" s="17">
        <v>118</v>
      </c>
      <c r="AT62" s="17"/>
      <c r="AU62" s="17"/>
      <c r="AV62" s="17">
        <f t="shared" si="11"/>
        <v>118</v>
      </c>
      <c r="AW62" s="17" t="s">
        <v>14</v>
      </c>
      <c r="AX62" s="17"/>
      <c r="AY62" s="22">
        <v>154.13616169200927</v>
      </c>
      <c r="AZ62" s="22">
        <v>1365.8110275070926</v>
      </c>
      <c r="BA62" s="19">
        <f t="shared" si="36"/>
        <v>4.1015346171384159</v>
      </c>
      <c r="BB62" s="5">
        <v>0.20004545454545453</v>
      </c>
      <c r="BC62" s="19">
        <f t="shared" si="37"/>
        <v>1.2014742014742015</v>
      </c>
      <c r="BD62" s="17">
        <v>3</v>
      </c>
      <c r="BE62" s="20" t="s">
        <v>13</v>
      </c>
    </row>
    <row r="63" spans="1:57" hidden="1" x14ac:dyDescent="0.25">
      <c r="A63" s="16" t="s">
        <v>72</v>
      </c>
      <c r="B63" s="17" t="s">
        <v>73</v>
      </c>
      <c r="C63" s="17" t="s">
        <v>74</v>
      </c>
      <c r="D63" s="17">
        <v>44500</v>
      </c>
      <c r="E63" s="17" t="s">
        <v>72</v>
      </c>
      <c r="F63" s="17">
        <v>44055</v>
      </c>
      <c r="G63" s="17">
        <v>244400610</v>
      </c>
      <c r="H63" s="17" t="s">
        <v>76</v>
      </c>
      <c r="I63" s="17">
        <v>14</v>
      </c>
      <c r="J63" s="17">
        <v>1</v>
      </c>
      <c r="K63" s="17">
        <v>0</v>
      </c>
      <c r="L63" s="17" t="s">
        <v>75</v>
      </c>
      <c r="M63" s="17">
        <v>17034</v>
      </c>
      <c r="N63" s="17">
        <v>20</v>
      </c>
      <c r="O63" s="17">
        <v>33</v>
      </c>
      <c r="P63" s="17">
        <v>3</v>
      </c>
      <c r="Q63" s="17" t="s">
        <v>13</v>
      </c>
      <c r="R63" s="17" t="s">
        <v>42</v>
      </c>
      <c r="S63" s="17">
        <v>662</v>
      </c>
      <c r="T63" s="18">
        <f t="shared" si="28"/>
        <v>3.8863449571445344E-2</v>
      </c>
      <c r="U63" s="17">
        <v>45246</v>
      </c>
      <c r="V63" s="17">
        <v>2571</v>
      </c>
      <c r="W63" s="17">
        <v>130</v>
      </c>
      <c r="X63" s="17">
        <v>0</v>
      </c>
      <c r="Y63" s="17">
        <v>6</v>
      </c>
      <c r="Z63" s="17">
        <v>0</v>
      </c>
      <c r="AA63" s="17">
        <v>0</v>
      </c>
      <c r="AB63" s="17">
        <v>0</v>
      </c>
      <c r="AC63" s="17">
        <v>42</v>
      </c>
      <c r="AD63" s="17">
        <f t="shared" si="2"/>
        <v>45382</v>
      </c>
      <c r="AE63" s="19">
        <f t="shared" si="29"/>
        <v>2.6642010097452156</v>
      </c>
      <c r="AF63" s="19">
        <f t="shared" si="27"/>
        <v>68.552870090634443</v>
      </c>
      <c r="AG63" s="17">
        <f t="shared" si="5"/>
        <v>2571</v>
      </c>
      <c r="AH63" s="19">
        <f t="shared" si="30"/>
        <v>15.093342726312082</v>
      </c>
      <c r="AI63" s="19">
        <f t="shared" si="38"/>
        <v>17.651497471800855</v>
      </c>
      <c r="AJ63" s="19">
        <f t="shared" si="39"/>
        <v>8.8257487359004276</v>
      </c>
      <c r="AK63" s="17">
        <v>1894</v>
      </c>
      <c r="AL63" s="19">
        <f t="shared" si="33"/>
        <v>11.118938593401433</v>
      </c>
      <c r="AM63" s="17">
        <v>1844</v>
      </c>
      <c r="AN63" s="19">
        <f t="shared" si="34"/>
        <v>10.825408007514383</v>
      </c>
      <c r="AO63" s="17"/>
      <c r="AP63" s="17">
        <v>75700</v>
      </c>
      <c r="AQ63" s="19">
        <f t="shared" si="35"/>
        <v>4.4440530703299288</v>
      </c>
      <c r="AR63" s="19">
        <f t="shared" si="40"/>
        <v>1.6680622273147945</v>
      </c>
      <c r="AS63" s="17">
        <v>0</v>
      </c>
      <c r="AT63" s="17"/>
      <c r="AU63" s="17">
        <v>0</v>
      </c>
      <c r="AV63" s="17">
        <f t="shared" si="11"/>
        <v>0</v>
      </c>
      <c r="AW63" s="17" t="s">
        <v>14</v>
      </c>
      <c r="AX63" s="17"/>
      <c r="AY63" s="17">
        <v>6992</v>
      </c>
      <c r="AZ63" s="17">
        <v>41139</v>
      </c>
      <c r="BA63" s="19">
        <f t="shared" si="36"/>
        <v>2.4151109545614653</v>
      </c>
      <c r="BB63" s="17">
        <v>6.98</v>
      </c>
      <c r="BC63" s="19">
        <f t="shared" si="37"/>
        <v>0.81953739579664198</v>
      </c>
      <c r="BD63" s="17">
        <v>0</v>
      </c>
      <c r="BE63" s="20" t="s">
        <v>14</v>
      </c>
    </row>
    <row r="64" spans="1:57" x14ac:dyDescent="0.25">
      <c r="A64" s="16" t="s">
        <v>604</v>
      </c>
      <c r="B64" s="17" t="s">
        <v>605</v>
      </c>
      <c r="C64" s="17" t="s">
        <v>606</v>
      </c>
      <c r="D64" s="17">
        <v>44760</v>
      </c>
      <c r="E64" s="17" t="s">
        <v>604</v>
      </c>
      <c r="F64" s="17">
        <v>44012</v>
      </c>
      <c r="G64" s="17">
        <v>200067346</v>
      </c>
      <c r="H64" s="17" t="s">
        <v>34</v>
      </c>
      <c r="I64" s="17">
        <v>174</v>
      </c>
      <c r="J64" s="17">
        <v>1</v>
      </c>
      <c r="K64" s="17">
        <v>1</v>
      </c>
      <c r="L64" s="17" t="s">
        <v>607</v>
      </c>
      <c r="M64" s="17">
        <v>3407</v>
      </c>
      <c r="N64" s="17">
        <v>10</v>
      </c>
      <c r="O64" s="17">
        <v>14</v>
      </c>
      <c r="P64" s="17">
        <v>1</v>
      </c>
      <c r="Q64" s="17" t="s">
        <v>13</v>
      </c>
      <c r="R64" s="17" t="s">
        <v>608</v>
      </c>
      <c r="S64" s="17">
        <v>50</v>
      </c>
      <c r="T64" s="18">
        <f t="shared" si="28"/>
        <v>1.4675667742882301E-2</v>
      </c>
      <c r="U64" s="17">
        <v>1718</v>
      </c>
      <c r="V64" s="17">
        <v>358</v>
      </c>
      <c r="W64" s="17">
        <v>1</v>
      </c>
      <c r="X64" s="17">
        <v>0</v>
      </c>
      <c r="Y64" s="17">
        <v>0</v>
      </c>
      <c r="Z64" s="17">
        <v>0</v>
      </c>
      <c r="AA64" s="17">
        <v>0</v>
      </c>
      <c r="AB64" s="17">
        <v>0</v>
      </c>
      <c r="AC64" s="17">
        <v>0</v>
      </c>
      <c r="AD64" s="17">
        <f t="shared" si="2"/>
        <v>1719</v>
      </c>
      <c r="AE64" s="19">
        <f t="shared" si="29"/>
        <v>0.50454945700029352</v>
      </c>
      <c r="AF64" s="19">
        <f t="shared" si="27"/>
        <v>34.380000000000003</v>
      </c>
      <c r="AG64" s="17">
        <f t="shared" si="5"/>
        <v>358</v>
      </c>
      <c r="AH64" s="19">
        <f t="shared" si="30"/>
        <v>10.507778103903728</v>
      </c>
      <c r="AI64" s="19">
        <f t="shared" si="38"/>
        <v>4.8016759776536313</v>
      </c>
      <c r="AJ64" s="19">
        <f t="shared" si="39"/>
        <v>2.4008379888268156</v>
      </c>
      <c r="AK64" s="17"/>
      <c r="AL64" s="19">
        <f t="shared" si="33"/>
        <v>0</v>
      </c>
      <c r="AM64" s="17">
        <v>262</v>
      </c>
      <c r="AN64" s="19">
        <f t="shared" si="34"/>
        <v>7.6900498972703257</v>
      </c>
      <c r="AO64" s="17">
        <v>3224</v>
      </c>
      <c r="AP64" s="17">
        <v>7484</v>
      </c>
      <c r="AQ64" s="19">
        <f t="shared" si="35"/>
        <v>2.1966539477546227</v>
      </c>
      <c r="AR64" s="19">
        <f t="shared" si="40"/>
        <v>4.3536940081442701</v>
      </c>
      <c r="AS64" s="17"/>
      <c r="AT64" s="17"/>
      <c r="AU64" s="17"/>
      <c r="AV64" s="17">
        <f t="shared" si="11"/>
        <v>0</v>
      </c>
      <c r="AW64" s="17" t="s">
        <v>13</v>
      </c>
      <c r="AX64" s="17"/>
      <c r="AY64" s="17">
        <v>321</v>
      </c>
      <c r="AZ64" s="17">
        <v>3503</v>
      </c>
      <c r="BA64" s="19">
        <f t="shared" si="36"/>
        <v>1.028177282066334</v>
      </c>
      <c r="BB64" s="17">
        <v>0</v>
      </c>
      <c r="BC64" s="19">
        <f t="shared" si="37"/>
        <v>0</v>
      </c>
      <c r="BD64" s="17">
        <v>16</v>
      </c>
      <c r="BE64" s="20" t="s">
        <v>14</v>
      </c>
    </row>
    <row r="65" spans="1:57" x14ac:dyDescent="0.25">
      <c r="A65" s="16" t="s">
        <v>734</v>
      </c>
      <c r="B65" s="17" t="s">
        <v>735</v>
      </c>
      <c r="C65" s="17" t="s">
        <v>736</v>
      </c>
      <c r="D65" s="17">
        <v>44430</v>
      </c>
      <c r="E65" s="17" t="s">
        <v>734</v>
      </c>
      <c r="F65" s="17">
        <v>44016</v>
      </c>
      <c r="G65" s="17">
        <v>200067866</v>
      </c>
      <c r="H65" s="17" t="s">
        <v>416</v>
      </c>
      <c r="I65" s="17">
        <v>219</v>
      </c>
      <c r="J65" s="17">
        <v>1</v>
      </c>
      <c r="K65" s="17">
        <v>1</v>
      </c>
      <c r="L65" s="17" t="s">
        <v>454</v>
      </c>
      <c r="M65" s="17">
        <v>1116</v>
      </c>
      <c r="N65" s="17">
        <v>6</v>
      </c>
      <c r="O65" s="17">
        <v>1</v>
      </c>
      <c r="P65" s="17">
        <v>0</v>
      </c>
      <c r="Q65" s="17" t="s">
        <v>13</v>
      </c>
      <c r="R65" s="17" t="s">
        <v>133</v>
      </c>
      <c r="S65" s="17">
        <v>140</v>
      </c>
      <c r="T65" s="18">
        <f t="shared" si="28"/>
        <v>0.12544802867383512</v>
      </c>
      <c r="U65" s="17">
        <v>3612</v>
      </c>
      <c r="V65" s="17">
        <v>365</v>
      </c>
      <c r="W65" s="17"/>
      <c r="X65" s="17"/>
      <c r="Y65" s="17">
        <v>137</v>
      </c>
      <c r="Z65" s="17">
        <v>13</v>
      </c>
      <c r="AA65" s="17"/>
      <c r="AB65" s="17"/>
      <c r="AC65" s="17">
        <v>5</v>
      </c>
      <c r="AD65" s="17">
        <f t="shared" si="2"/>
        <v>3749</v>
      </c>
      <c r="AE65" s="19">
        <f t="shared" si="29"/>
        <v>3.3593189964157708</v>
      </c>
      <c r="AF65" s="19">
        <f t="shared" si="27"/>
        <v>26.778571428571428</v>
      </c>
      <c r="AG65" s="17">
        <f t="shared" si="5"/>
        <v>378</v>
      </c>
      <c r="AH65" s="19">
        <f t="shared" si="30"/>
        <v>33.87096774193548</v>
      </c>
      <c r="AI65" s="19">
        <f t="shared" si="38"/>
        <v>9.9179894179894177</v>
      </c>
      <c r="AJ65" s="19">
        <f t="shared" si="39"/>
        <v>4.9589947089947088</v>
      </c>
      <c r="AK65" s="17"/>
      <c r="AL65" s="19">
        <f t="shared" si="33"/>
        <v>0</v>
      </c>
      <c r="AM65" s="17">
        <v>135</v>
      </c>
      <c r="AN65" s="19">
        <f t="shared" si="34"/>
        <v>12.096774193548388</v>
      </c>
      <c r="AO65" s="17"/>
      <c r="AP65" s="17">
        <v>4923</v>
      </c>
      <c r="AQ65" s="19">
        <f t="shared" si="35"/>
        <v>4.411290322580645</v>
      </c>
      <c r="AR65" s="19">
        <f t="shared" si="40"/>
        <v>1.3131501733795679</v>
      </c>
      <c r="AS65" s="17">
        <v>1040</v>
      </c>
      <c r="AT65" s="17"/>
      <c r="AU65" s="17">
        <v>4</v>
      </c>
      <c r="AV65" s="17">
        <f t="shared" si="11"/>
        <v>1044</v>
      </c>
      <c r="AW65" s="17" t="s">
        <v>14</v>
      </c>
      <c r="AX65" s="17"/>
      <c r="AY65" s="21">
        <v>312</v>
      </c>
      <c r="AZ65" s="21">
        <v>3352</v>
      </c>
      <c r="BA65" s="19">
        <f t="shared" si="36"/>
        <v>3.0035842293906811</v>
      </c>
      <c r="BB65" s="21">
        <v>0.7</v>
      </c>
      <c r="BC65" s="19">
        <f t="shared" si="37"/>
        <v>1.2544802867383513</v>
      </c>
      <c r="BD65" s="21">
        <v>11</v>
      </c>
      <c r="BE65" s="20" t="s">
        <v>14</v>
      </c>
    </row>
    <row r="66" spans="1:57" x14ac:dyDescent="0.25">
      <c r="A66" s="16" t="s">
        <v>629</v>
      </c>
      <c r="B66" s="17" t="s">
        <v>630</v>
      </c>
      <c r="C66" s="17" t="s">
        <v>139</v>
      </c>
      <c r="D66" s="17">
        <v>44410</v>
      </c>
      <c r="E66" s="17" t="s">
        <v>629</v>
      </c>
      <c r="F66" s="17">
        <v>44030</v>
      </c>
      <c r="G66" s="17">
        <v>244400644</v>
      </c>
      <c r="H66" s="17" t="s">
        <v>67</v>
      </c>
      <c r="I66" s="17">
        <v>181</v>
      </c>
      <c r="J66" s="17">
        <v>1</v>
      </c>
      <c r="K66" s="17">
        <v>1</v>
      </c>
      <c r="L66" s="17" t="s">
        <v>71</v>
      </c>
      <c r="M66" s="17">
        <v>4481</v>
      </c>
      <c r="N66" s="17">
        <v>17</v>
      </c>
      <c r="O66" s="17">
        <v>12</v>
      </c>
      <c r="P66" s="17">
        <v>2</v>
      </c>
      <c r="Q66" s="17" t="s">
        <v>13</v>
      </c>
      <c r="R66" s="17" t="s">
        <v>65</v>
      </c>
      <c r="S66" s="17">
        <v>482</v>
      </c>
      <c r="T66" s="18">
        <f t="shared" si="28"/>
        <v>0.10756527560812319</v>
      </c>
      <c r="U66" s="17">
        <v>13005</v>
      </c>
      <c r="V66" s="17">
        <v>634</v>
      </c>
      <c r="W66" s="17">
        <v>1989</v>
      </c>
      <c r="X66" s="17">
        <v>38</v>
      </c>
      <c r="Y66" s="17">
        <v>1433</v>
      </c>
      <c r="Z66" s="17">
        <v>36</v>
      </c>
      <c r="AA66" s="17">
        <v>0</v>
      </c>
      <c r="AB66" s="17">
        <v>0</v>
      </c>
      <c r="AC66" s="17">
        <v>57</v>
      </c>
      <c r="AD66" s="17">
        <f t="shared" si="2"/>
        <v>16427</v>
      </c>
      <c r="AE66" s="19">
        <f t="shared" si="29"/>
        <v>3.6659227850926133</v>
      </c>
      <c r="AF66" s="19">
        <f t="shared" si="27"/>
        <v>34.080912863070537</v>
      </c>
      <c r="AG66" s="17">
        <f t="shared" si="5"/>
        <v>708</v>
      </c>
      <c r="AH66" s="19">
        <f t="shared" si="30"/>
        <v>15.800044632894442</v>
      </c>
      <c r="AI66" s="19">
        <f t="shared" si="38"/>
        <v>23.201977401129945</v>
      </c>
      <c r="AJ66" s="19">
        <f t="shared" si="39"/>
        <v>11.600988700564972</v>
      </c>
      <c r="AK66" s="17">
        <v>803</v>
      </c>
      <c r="AL66" s="19">
        <f t="shared" si="33"/>
        <v>17.920107118946664</v>
      </c>
      <c r="AM66" s="17">
        <v>731</v>
      </c>
      <c r="AN66" s="19">
        <f t="shared" si="34"/>
        <v>16.313322918991297</v>
      </c>
      <c r="AO66" s="17"/>
      <c r="AP66" s="17">
        <v>24002</v>
      </c>
      <c r="AQ66" s="19">
        <f t="shared" si="35"/>
        <v>5.3563936621289887</v>
      </c>
      <c r="AR66" s="19">
        <f t="shared" si="40"/>
        <v>1.4611310647105376</v>
      </c>
      <c r="AS66" s="17">
        <v>1629</v>
      </c>
      <c r="AT66" s="17"/>
      <c r="AU66" s="17"/>
      <c r="AV66" s="17">
        <f t="shared" si="11"/>
        <v>1629</v>
      </c>
      <c r="AW66" s="17" t="s">
        <v>14</v>
      </c>
      <c r="AX66" s="17"/>
      <c r="AY66" s="22">
        <v>8742.2000000000007</v>
      </c>
      <c r="AZ66" s="21">
        <v>14723</v>
      </c>
      <c r="BA66" s="19">
        <f t="shared" si="36"/>
        <v>3.2856505244365097</v>
      </c>
      <c r="BB66" s="5">
        <v>2.1822222222222223</v>
      </c>
      <c r="BC66" s="19">
        <f t="shared" si="37"/>
        <v>0.97398894096059907</v>
      </c>
      <c r="BD66" s="17">
        <v>2</v>
      </c>
      <c r="BE66" s="20" t="s">
        <v>13</v>
      </c>
    </row>
    <row r="67" spans="1:57" x14ac:dyDescent="0.25">
      <c r="A67" s="16" t="s">
        <v>332</v>
      </c>
      <c r="B67" s="17" t="s">
        <v>333</v>
      </c>
      <c r="C67" s="17" t="s">
        <v>334</v>
      </c>
      <c r="D67" s="17">
        <v>44670</v>
      </c>
      <c r="E67" s="17" t="s">
        <v>332</v>
      </c>
      <c r="F67" s="17">
        <v>44031</v>
      </c>
      <c r="G67" s="17">
        <v>200072726</v>
      </c>
      <c r="H67" s="17" t="s">
        <v>278</v>
      </c>
      <c r="I67" s="17">
        <v>87</v>
      </c>
      <c r="J67" s="17">
        <v>1</v>
      </c>
      <c r="K67" s="17">
        <v>1</v>
      </c>
      <c r="L67" s="17" t="s">
        <v>291</v>
      </c>
      <c r="M67" s="17">
        <v>823</v>
      </c>
      <c r="N67" s="17">
        <v>5</v>
      </c>
      <c r="O67" s="17">
        <v>3</v>
      </c>
      <c r="P67" s="17">
        <v>1</v>
      </c>
      <c r="Q67" s="17" t="s">
        <v>13</v>
      </c>
      <c r="R67" s="17" t="s">
        <v>20</v>
      </c>
      <c r="S67" s="17">
        <v>70</v>
      </c>
      <c r="T67" s="18">
        <f t="shared" si="28"/>
        <v>8.5054678007290399E-2</v>
      </c>
      <c r="U67" s="17">
        <v>1251</v>
      </c>
      <c r="V67" s="17">
        <v>102</v>
      </c>
      <c r="W67" s="17"/>
      <c r="X67" s="17"/>
      <c r="Y67" s="17"/>
      <c r="Z67" s="17"/>
      <c r="AA67" s="17"/>
      <c r="AB67" s="17"/>
      <c r="AC67" s="17">
        <v>4</v>
      </c>
      <c r="AD67" s="17">
        <f t="shared" ref="AD67:AD130" si="41">U67+W67+Y67+AA67</f>
        <v>1251</v>
      </c>
      <c r="AE67" s="19">
        <f t="shared" si="29"/>
        <v>1.520048602673147</v>
      </c>
      <c r="AF67" s="19">
        <f t="shared" si="27"/>
        <v>17.87142857142857</v>
      </c>
      <c r="AG67" s="17">
        <f t="shared" ref="AG67:AG130" si="42">V67+X67+Z67+AB67</f>
        <v>102</v>
      </c>
      <c r="AH67" s="19">
        <f t="shared" si="30"/>
        <v>12.393681652490887</v>
      </c>
      <c r="AI67" s="19">
        <f t="shared" si="38"/>
        <v>12.264705882352942</v>
      </c>
      <c r="AJ67" s="19">
        <f t="shared" si="39"/>
        <v>6.132352941176471</v>
      </c>
      <c r="AK67" s="17"/>
      <c r="AL67" s="19">
        <f t="shared" si="33"/>
        <v>0</v>
      </c>
      <c r="AM67" s="17">
        <v>44</v>
      </c>
      <c r="AN67" s="19">
        <f t="shared" si="34"/>
        <v>5.3462940461725399</v>
      </c>
      <c r="AO67" s="17">
        <v>1053</v>
      </c>
      <c r="AP67" s="17">
        <v>1152</v>
      </c>
      <c r="AQ67" s="19">
        <f t="shared" si="35"/>
        <v>1.399756986634265</v>
      </c>
      <c r="AR67" s="19">
        <f t="shared" si="40"/>
        <v>0.92086330935251803</v>
      </c>
      <c r="AS67" s="17">
        <v>133</v>
      </c>
      <c r="AT67" s="17"/>
      <c r="AU67" s="17"/>
      <c r="AV67" s="17">
        <f t="shared" ref="AV67:AV130" si="43">AS67+AT67+AU67</f>
        <v>133</v>
      </c>
      <c r="AW67" s="17" t="s">
        <v>14</v>
      </c>
      <c r="AX67" s="17"/>
      <c r="AY67" s="22">
        <v>200.63825793129342</v>
      </c>
      <c r="AZ67" s="22">
        <v>1379.333908967559</v>
      </c>
      <c r="BA67" s="19">
        <f t="shared" si="36"/>
        <v>1.675982878453899</v>
      </c>
      <c r="BB67" s="5">
        <v>0.24340909090909091</v>
      </c>
      <c r="BC67" s="19">
        <f t="shared" si="37"/>
        <v>0.59151662432342866</v>
      </c>
      <c r="BD67" s="17">
        <v>10</v>
      </c>
      <c r="BE67" s="20" t="s">
        <v>13</v>
      </c>
    </row>
    <row r="68" spans="1:57" x14ac:dyDescent="0.25">
      <c r="A68" s="16" t="s">
        <v>731</v>
      </c>
      <c r="B68" s="17" t="s">
        <v>732</v>
      </c>
      <c r="C68" s="17" t="s">
        <v>733</v>
      </c>
      <c r="D68" s="17">
        <v>44330</v>
      </c>
      <c r="E68" s="17" t="s">
        <v>731</v>
      </c>
      <c r="F68" s="17">
        <v>44032</v>
      </c>
      <c r="G68" s="17">
        <v>200067866</v>
      </c>
      <c r="H68" s="17" t="s">
        <v>416</v>
      </c>
      <c r="I68" s="17">
        <v>218</v>
      </c>
      <c r="J68" s="17">
        <v>1</v>
      </c>
      <c r="K68" s="17">
        <v>1</v>
      </c>
      <c r="L68" s="17" t="s">
        <v>454</v>
      </c>
      <c r="M68" s="17">
        <v>3491</v>
      </c>
      <c r="N68" s="17">
        <v>10</v>
      </c>
      <c r="O68" s="17">
        <v>8</v>
      </c>
      <c r="P68" s="17">
        <v>0</v>
      </c>
      <c r="Q68" s="17" t="s">
        <v>13</v>
      </c>
      <c r="R68" s="17" t="s">
        <v>133</v>
      </c>
      <c r="S68" s="17">
        <v>150</v>
      </c>
      <c r="T68" s="18">
        <f t="shared" si="28"/>
        <v>4.2967631051274706E-2</v>
      </c>
      <c r="U68" s="17">
        <v>5079</v>
      </c>
      <c r="V68" s="17">
        <v>596</v>
      </c>
      <c r="W68" s="17"/>
      <c r="X68" s="17"/>
      <c r="Y68" s="17">
        <v>137</v>
      </c>
      <c r="Z68" s="17">
        <v>13</v>
      </c>
      <c r="AA68" s="17"/>
      <c r="AB68" s="17"/>
      <c r="AC68" s="17">
        <v>8</v>
      </c>
      <c r="AD68" s="17">
        <f t="shared" si="41"/>
        <v>5216</v>
      </c>
      <c r="AE68" s="19">
        <f t="shared" si="29"/>
        <v>1.4941277570896592</v>
      </c>
      <c r="AF68" s="19">
        <f t="shared" si="27"/>
        <v>34.773333333333333</v>
      </c>
      <c r="AG68" s="17">
        <f t="shared" si="42"/>
        <v>609</v>
      </c>
      <c r="AH68" s="19">
        <f t="shared" si="30"/>
        <v>17.444858206817532</v>
      </c>
      <c r="AI68" s="19">
        <f t="shared" si="38"/>
        <v>8.5648604269293926</v>
      </c>
      <c r="AJ68" s="19">
        <f t="shared" si="39"/>
        <v>4.2824302134646963</v>
      </c>
      <c r="AK68" s="17"/>
      <c r="AL68" s="19">
        <f t="shared" si="33"/>
        <v>0</v>
      </c>
      <c r="AM68" s="17">
        <v>459</v>
      </c>
      <c r="AN68" s="19">
        <f t="shared" si="34"/>
        <v>13.14809510169006</v>
      </c>
      <c r="AO68" s="17"/>
      <c r="AP68" s="17">
        <v>17296</v>
      </c>
      <c r="AQ68" s="19">
        <f t="shared" si="35"/>
        <v>4.9544543110856489</v>
      </c>
      <c r="AR68" s="19">
        <f t="shared" si="40"/>
        <v>3.3159509202453989</v>
      </c>
      <c r="AS68" s="17">
        <v>165</v>
      </c>
      <c r="AT68" s="17">
        <v>41</v>
      </c>
      <c r="AU68" s="17">
        <v>0</v>
      </c>
      <c r="AV68" s="17">
        <f t="shared" si="43"/>
        <v>206</v>
      </c>
      <c r="AW68" s="17" t="s">
        <v>14</v>
      </c>
      <c r="AX68" s="17"/>
      <c r="AY68" s="21">
        <v>1096</v>
      </c>
      <c r="AZ68" s="21">
        <v>5400</v>
      </c>
      <c r="BA68" s="19">
        <f t="shared" si="36"/>
        <v>1.5468347178458894</v>
      </c>
      <c r="BB68" s="21">
        <v>1.3</v>
      </c>
      <c r="BC68" s="19">
        <f t="shared" si="37"/>
        <v>0.74477227155542824</v>
      </c>
      <c r="BD68" s="21">
        <v>18</v>
      </c>
      <c r="BE68" s="20" t="s">
        <v>14</v>
      </c>
    </row>
    <row r="69" spans="1:57" x14ac:dyDescent="0.25">
      <c r="A69" s="16" t="s">
        <v>477</v>
      </c>
      <c r="B69" s="17" t="s">
        <v>478</v>
      </c>
      <c r="C69" s="17" t="s">
        <v>479</v>
      </c>
      <c r="D69" s="17">
        <v>44260</v>
      </c>
      <c r="E69" s="17" t="s">
        <v>477</v>
      </c>
      <c r="F69" s="17">
        <v>44033</v>
      </c>
      <c r="G69" s="17">
        <v>200072734</v>
      </c>
      <c r="H69" s="17" t="s">
        <v>473</v>
      </c>
      <c r="I69" s="17">
        <v>132</v>
      </c>
      <c r="J69" s="17">
        <v>1</v>
      </c>
      <c r="K69" s="17">
        <v>1</v>
      </c>
      <c r="L69" s="17" t="s">
        <v>472</v>
      </c>
      <c r="M69" s="17">
        <v>3285</v>
      </c>
      <c r="N69" s="17">
        <v>11.5</v>
      </c>
      <c r="O69" s="17">
        <v>51</v>
      </c>
      <c r="P69" s="17">
        <v>1</v>
      </c>
      <c r="Q69" s="17" t="s">
        <v>14</v>
      </c>
      <c r="R69" s="17"/>
      <c r="S69" s="17">
        <v>166</v>
      </c>
      <c r="T69" s="18">
        <f t="shared" si="28"/>
        <v>5.0532724505327246E-2</v>
      </c>
      <c r="U69" s="17">
        <v>7892</v>
      </c>
      <c r="V69" s="17">
        <v>713</v>
      </c>
      <c r="W69" s="17">
        <v>91</v>
      </c>
      <c r="X69" s="17">
        <v>5</v>
      </c>
      <c r="Y69" s="17">
        <v>590</v>
      </c>
      <c r="Z69" s="17">
        <v>62</v>
      </c>
      <c r="AA69" s="17">
        <v>31</v>
      </c>
      <c r="AB69" s="17">
        <v>11</v>
      </c>
      <c r="AC69" s="17">
        <v>19</v>
      </c>
      <c r="AD69" s="17">
        <f t="shared" si="41"/>
        <v>8604</v>
      </c>
      <c r="AE69" s="19">
        <f t="shared" si="29"/>
        <v>2.6191780821917807</v>
      </c>
      <c r="AF69" s="19">
        <f t="shared" si="27"/>
        <v>51.831325301204821</v>
      </c>
      <c r="AG69" s="17">
        <f t="shared" si="42"/>
        <v>791</v>
      </c>
      <c r="AH69" s="19">
        <f t="shared" si="30"/>
        <v>24.079147640791476</v>
      </c>
      <c r="AI69" s="19">
        <f t="shared" si="38"/>
        <v>10.877370417193426</v>
      </c>
      <c r="AJ69" s="19">
        <f t="shared" si="39"/>
        <v>5.4386852085967128</v>
      </c>
      <c r="AK69" s="17"/>
      <c r="AL69" s="19">
        <f t="shared" si="33"/>
        <v>0</v>
      </c>
      <c r="AM69" s="17">
        <v>509</v>
      </c>
      <c r="AN69" s="19">
        <f t="shared" si="34"/>
        <v>15.494672754946727</v>
      </c>
      <c r="AO69" s="17"/>
      <c r="AP69" s="17">
        <v>17343</v>
      </c>
      <c r="AQ69" s="19">
        <f t="shared" si="35"/>
        <v>5.279452054794521</v>
      </c>
      <c r="AR69" s="19">
        <f t="shared" si="40"/>
        <v>2.0156903765690375</v>
      </c>
      <c r="AS69" s="17">
        <v>1738</v>
      </c>
      <c r="AT69" s="17">
        <v>1</v>
      </c>
      <c r="AU69" s="17">
        <v>50</v>
      </c>
      <c r="AV69" s="17">
        <f t="shared" si="43"/>
        <v>1789</v>
      </c>
      <c r="AW69" s="17" t="s">
        <v>14</v>
      </c>
      <c r="AX69" s="17"/>
      <c r="AY69" s="22">
        <v>3004.7312434655328</v>
      </c>
      <c r="AZ69" s="22">
        <v>10762.657971295577</v>
      </c>
      <c r="BA69" s="19">
        <f t="shared" si="36"/>
        <v>3.2763037964370096</v>
      </c>
      <c r="BB69" s="5">
        <v>0.98181818181818192</v>
      </c>
      <c r="BC69" s="19">
        <f t="shared" si="37"/>
        <v>0.59775840597758412</v>
      </c>
      <c r="BD69" s="17">
        <v>14</v>
      </c>
      <c r="BE69" s="20" t="s">
        <v>13</v>
      </c>
    </row>
    <row r="70" spans="1:57" hidden="1" x14ac:dyDescent="0.25">
      <c r="A70" s="16" t="s">
        <v>241</v>
      </c>
      <c r="B70" s="17" t="s">
        <v>242</v>
      </c>
      <c r="C70" s="17" t="s">
        <v>243</v>
      </c>
      <c r="D70" s="17">
        <v>44240</v>
      </c>
      <c r="E70" s="17" t="s">
        <v>241</v>
      </c>
      <c r="F70" s="17">
        <v>44035</v>
      </c>
      <c r="G70" s="17">
        <v>244400404</v>
      </c>
      <c r="H70" s="17" t="s">
        <v>24</v>
      </c>
      <c r="I70" s="17">
        <v>58</v>
      </c>
      <c r="J70" s="17">
        <v>1</v>
      </c>
      <c r="K70" s="17">
        <v>0</v>
      </c>
      <c r="L70" s="17" t="s">
        <v>244</v>
      </c>
      <c r="M70" s="17">
        <v>20813</v>
      </c>
      <c r="N70" s="17">
        <v>20.5</v>
      </c>
      <c r="O70" s="17">
        <v>36</v>
      </c>
      <c r="P70" s="17">
        <v>2</v>
      </c>
      <c r="Q70" s="17" t="s">
        <v>13</v>
      </c>
      <c r="R70" s="17" t="s">
        <v>133</v>
      </c>
      <c r="S70" s="17">
        <v>479</v>
      </c>
      <c r="T70" s="18">
        <f t="shared" si="28"/>
        <v>2.3014462115024264E-2</v>
      </c>
      <c r="U70" s="17">
        <v>39286</v>
      </c>
      <c r="V70" s="17">
        <v>3299</v>
      </c>
      <c r="W70" s="17">
        <v>181</v>
      </c>
      <c r="X70" s="17">
        <v>5</v>
      </c>
      <c r="Y70" s="17">
        <v>0</v>
      </c>
      <c r="Z70" s="17">
        <v>0</v>
      </c>
      <c r="AA70" s="17">
        <v>0</v>
      </c>
      <c r="AB70" s="17">
        <v>0</v>
      </c>
      <c r="AC70" s="17">
        <v>94</v>
      </c>
      <c r="AD70" s="17">
        <f t="shared" si="41"/>
        <v>39467</v>
      </c>
      <c r="AE70" s="19">
        <f t="shared" si="29"/>
        <v>1.8962667563542017</v>
      </c>
      <c r="AF70" s="19">
        <f t="shared" si="27"/>
        <v>82.394572025052199</v>
      </c>
      <c r="AG70" s="17">
        <f t="shared" si="42"/>
        <v>3304</v>
      </c>
      <c r="AH70" s="19">
        <f t="shared" si="30"/>
        <v>15.874693701052227</v>
      </c>
      <c r="AI70" s="19">
        <f t="shared" si="38"/>
        <v>11.945217917675544</v>
      </c>
      <c r="AJ70" s="19">
        <f t="shared" si="39"/>
        <v>5.972608958837772</v>
      </c>
      <c r="AK70" s="17">
        <v>4657</v>
      </c>
      <c r="AL70" s="19">
        <f t="shared" si="33"/>
        <v>22.375438427905635</v>
      </c>
      <c r="AM70" s="17">
        <v>3287</v>
      </c>
      <c r="AN70" s="19">
        <f t="shared" si="34"/>
        <v>15.793013981646087</v>
      </c>
      <c r="AO70" s="17"/>
      <c r="AP70" s="17">
        <v>146034</v>
      </c>
      <c r="AQ70" s="19">
        <f t="shared" si="35"/>
        <v>7.0164800845625335</v>
      </c>
      <c r="AR70" s="19">
        <f t="shared" si="40"/>
        <v>3.7001545595054095</v>
      </c>
      <c r="AS70" s="17">
        <v>139459</v>
      </c>
      <c r="AT70" s="17"/>
      <c r="AU70" s="17">
        <v>0</v>
      </c>
      <c r="AV70" s="17">
        <f t="shared" si="43"/>
        <v>139459</v>
      </c>
      <c r="AW70" s="17" t="s">
        <v>14</v>
      </c>
      <c r="AX70" s="17"/>
      <c r="AY70" s="17">
        <v>5775</v>
      </c>
      <c r="AZ70" s="17">
        <v>29430</v>
      </c>
      <c r="BA70" s="19">
        <f t="shared" si="36"/>
        <v>1.4140200836015953</v>
      </c>
      <c r="BB70" s="17">
        <v>6</v>
      </c>
      <c r="BC70" s="19">
        <f t="shared" si="37"/>
        <v>0.57656272521981455</v>
      </c>
      <c r="BD70" s="17">
        <v>0</v>
      </c>
      <c r="BE70" s="20" t="s">
        <v>13</v>
      </c>
    </row>
    <row r="71" spans="1:57" x14ac:dyDescent="0.25">
      <c r="A71" s="16" t="s">
        <v>586</v>
      </c>
      <c r="B71" s="17" t="s">
        <v>587</v>
      </c>
      <c r="C71" s="17" t="s">
        <v>37</v>
      </c>
      <c r="D71" s="17">
        <v>44810</v>
      </c>
      <c r="E71" s="17" t="s">
        <v>586</v>
      </c>
      <c r="F71" s="17">
        <v>44221</v>
      </c>
      <c r="G71" s="17">
        <v>244400453</v>
      </c>
      <c r="H71" s="17" t="s">
        <v>561</v>
      </c>
      <c r="I71" s="17">
        <v>168</v>
      </c>
      <c r="J71" s="17">
        <v>1</v>
      </c>
      <c r="K71" s="17">
        <v>1</v>
      </c>
      <c r="L71" s="17" t="s">
        <v>560</v>
      </c>
      <c r="M71" s="17">
        <v>1568</v>
      </c>
      <c r="N71" s="17">
        <v>4</v>
      </c>
      <c r="O71" s="17">
        <v>8</v>
      </c>
      <c r="P71" s="17">
        <v>0</v>
      </c>
      <c r="Q71" s="17" t="s">
        <v>14</v>
      </c>
      <c r="R71" s="17" t="s">
        <v>133</v>
      </c>
      <c r="S71" s="17">
        <v>90</v>
      </c>
      <c r="T71" s="18">
        <f t="shared" si="28"/>
        <v>5.7397959183673471E-2</v>
      </c>
      <c r="U71" s="17">
        <v>2678</v>
      </c>
      <c r="V71" s="17">
        <v>151</v>
      </c>
      <c r="W71" s="17">
        <v>0</v>
      </c>
      <c r="X71" s="17">
        <v>0</v>
      </c>
      <c r="Y71" s="17">
        <v>0</v>
      </c>
      <c r="Z71" s="17">
        <v>0</v>
      </c>
      <c r="AA71" s="17">
        <v>0</v>
      </c>
      <c r="AB71" s="17">
        <v>0</v>
      </c>
      <c r="AC71" s="17">
        <v>0</v>
      </c>
      <c r="AD71" s="17">
        <f t="shared" si="41"/>
        <v>2678</v>
      </c>
      <c r="AE71" s="19">
        <f t="shared" si="29"/>
        <v>1.7079081632653061</v>
      </c>
      <c r="AF71" s="19">
        <f t="shared" si="27"/>
        <v>29.755555555555556</v>
      </c>
      <c r="AG71" s="17">
        <f t="shared" si="42"/>
        <v>151</v>
      </c>
      <c r="AH71" s="19">
        <f t="shared" si="30"/>
        <v>9.6301020408163271</v>
      </c>
      <c r="AI71" s="19">
        <f t="shared" si="38"/>
        <v>17.735099337748345</v>
      </c>
      <c r="AJ71" s="19">
        <f t="shared" si="39"/>
        <v>8.8675496688741724</v>
      </c>
      <c r="AK71" s="17"/>
      <c r="AL71" s="19">
        <f t="shared" si="33"/>
        <v>0</v>
      </c>
      <c r="AM71" s="17">
        <v>204</v>
      </c>
      <c r="AN71" s="19">
        <f t="shared" si="34"/>
        <v>13.010204081632653</v>
      </c>
      <c r="AO71" s="17"/>
      <c r="AP71" s="17">
        <v>5682</v>
      </c>
      <c r="AQ71" s="19">
        <f t="shared" si="35"/>
        <v>3.6237244897959182</v>
      </c>
      <c r="AR71" s="19">
        <f t="shared" si="40"/>
        <v>2.1217326362957429</v>
      </c>
      <c r="AS71" s="17">
        <v>1038</v>
      </c>
      <c r="AT71" s="17">
        <v>0</v>
      </c>
      <c r="AU71" s="17">
        <v>0</v>
      </c>
      <c r="AV71" s="17">
        <f t="shared" si="43"/>
        <v>1038</v>
      </c>
      <c r="AW71" s="17" t="s">
        <v>13</v>
      </c>
      <c r="AX71" s="17"/>
      <c r="AY71" s="17"/>
      <c r="AZ71" s="17">
        <v>2204</v>
      </c>
      <c r="BA71" s="19">
        <f t="shared" si="36"/>
        <v>1.4056122448979591</v>
      </c>
      <c r="BB71" s="21">
        <v>0.2</v>
      </c>
      <c r="BC71" s="19">
        <f t="shared" si="37"/>
        <v>0.25510204081632654</v>
      </c>
      <c r="BD71" s="17">
        <v>16</v>
      </c>
      <c r="BE71" s="20" t="s">
        <v>13</v>
      </c>
    </row>
    <row r="72" spans="1:57" x14ac:dyDescent="0.25">
      <c r="A72" s="16" t="s">
        <v>283</v>
      </c>
      <c r="B72" s="17" t="s">
        <v>284</v>
      </c>
      <c r="C72" s="17" t="s">
        <v>285</v>
      </c>
      <c r="D72" s="17">
        <v>44118</v>
      </c>
      <c r="E72" s="17" t="s">
        <v>283</v>
      </c>
      <c r="F72" s="17">
        <v>44041</v>
      </c>
      <c r="G72" s="17">
        <v>244400438</v>
      </c>
      <c r="H72" s="17" t="s">
        <v>125</v>
      </c>
      <c r="I72" s="17">
        <v>71</v>
      </c>
      <c r="J72" s="17">
        <v>1</v>
      </c>
      <c r="K72" s="17">
        <v>1</v>
      </c>
      <c r="L72" s="17" t="s">
        <v>286</v>
      </c>
      <c r="M72" s="17">
        <v>6236</v>
      </c>
      <c r="N72" s="17">
        <v>17.5</v>
      </c>
      <c r="O72" s="17">
        <v>30</v>
      </c>
      <c r="P72" s="17">
        <v>2</v>
      </c>
      <c r="Q72" s="17" t="s">
        <v>13</v>
      </c>
      <c r="R72" s="17" t="s">
        <v>29</v>
      </c>
      <c r="S72" s="17">
        <v>452</v>
      </c>
      <c r="T72" s="18">
        <f t="shared" si="28"/>
        <v>7.2482360487491987E-2</v>
      </c>
      <c r="U72" s="17">
        <v>11581</v>
      </c>
      <c r="V72" s="17">
        <v>1411</v>
      </c>
      <c r="W72" s="17">
        <v>172</v>
      </c>
      <c r="X72" s="17">
        <v>28</v>
      </c>
      <c r="Y72" s="17">
        <v>838</v>
      </c>
      <c r="Z72" s="17">
        <v>76</v>
      </c>
      <c r="AA72" s="17">
        <v>0</v>
      </c>
      <c r="AB72" s="17">
        <v>0</v>
      </c>
      <c r="AC72" s="17">
        <v>35</v>
      </c>
      <c r="AD72" s="17">
        <f t="shared" si="41"/>
        <v>12591</v>
      </c>
      <c r="AE72" s="19">
        <f t="shared" si="29"/>
        <v>2.019082745349583</v>
      </c>
      <c r="AF72" s="19">
        <f t="shared" si="27"/>
        <v>27.856194690265486</v>
      </c>
      <c r="AG72" s="17">
        <f t="shared" si="42"/>
        <v>1515</v>
      </c>
      <c r="AH72" s="19">
        <f t="shared" si="30"/>
        <v>24.294419499679282</v>
      </c>
      <c r="AI72" s="19">
        <f t="shared" si="38"/>
        <v>8.3108910891089103</v>
      </c>
      <c r="AJ72" s="19">
        <f t="shared" si="39"/>
        <v>4.1554455445544551</v>
      </c>
      <c r="AK72" s="17">
        <v>1864</v>
      </c>
      <c r="AL72" s="19">
        <f t="shared" si="33"/>
        <v>29.890955740859525</v>
      </c>
      <c r="AM72" s="17">
        <v>1388</v>
      </c>
      <c r="AN72" s="19">
        <f t="shared" si="34"/>
        <v>22.257857601026299</v>
      </c>
      <c r="AO72" s="17">
        <v>10689</v>
      </c>
      <c r="AP72" s="17">
        <v>38311</v>
      </c>
      <c r="AQ72" s="19">
        <f t="shared" si="35"/>
        <v>6.1435214881334188</v>
      </c>
      <c r="AR72" s="19">
        <f t="shared" si="40"/>
        <v>3.042728933365102</v>
      </c>
      <c r="AS72" s="17"/>
      <c r="AT72" s="17"/>
      <c r="AU72" s="17"/>
      <c r="AV72" s="17">
        <f t="shared" si="43"/>
        <v>0</v>
      </c>
      <c r="AW72" s="17" t="s">
        <v>14</v>
      </c>
      <c r="AX72" s="17"/>
      <c r="AY72" s="17">
        <v>2297</v>
      </c>
      <c r="AZ72" s="17">
        <v>15799</v>
      </c>
      <c r="BA72" s="19">
        <f t="shared" si="36"/>
        <v>2.5335150737652343</v>
      </c>
      <c r="BB72" s="17">
        <v>2</v>
      </c>
      <c r="BC72" s="19">
        <f t="shared" si="37"/>
        <v>0.64143681847338041</v>
      </c>
      <c r="BD72" s="17">
        <v>23</v>
      </c>
      <c r="BE72" s="20" t="s">
        <v>14</v>
      </c>
    </row>
    <row r="73" spans="1:57" x14ac:dyDescent="0.25">
      <c r="A73" s="16" t="s">
        <v>134</v>
      </c>
      <c r="B73" s="17" t="s">
        <v>135</v>
      </c>
      <c r="C73" s="17" t="s">
        <v>136</v>
      </c>
      <c r="D73" s="17">
        <v>44170</v>
      </c>
      <c r="E73" s="17" t="s">
        <v>134</v>
      </c>
      <c r="F73" s="17">
        <v>44224</v>
      </c>
      <c r="G73" s="17">
        <v>244400537</v>
      </c>
      <c r="H73" s="17" t="s">
        <v>119</v>
      </c>
      <c r="I73" s="17">
        <v>28</v>
      </c>
      <c r="J73" s="17">
        <v>1</v>
      </c>
      <c r="K73" s="17">
        <v>1</v>
      </c>
      <c r="L73" s="17" t="s">
        <v>118</v>
      </c>
      <c r="M73" s="17">
        <v>1783</v>
      </c>
      <c r="N73" s="17">
        <v>6</v>
      </c>
      <c r="O73" s="17">
        <v>16</v>
      </c>
      <c r="P73" s="17">
        <v>1</v>
      </c>
      <c r="Q73" s="17" t="s">
        <v>14</v>
      </c>
      <c r="R73" s="17" t="s">
        <v>20</v>
      </c>
      <c r="S73" s="17">
        <v>100</v>
      </c>
      <c r="T73" s="18">
        <f t="shared" si="28"/>
        <v>5.6085249579360626E-2</v>
      </c>
      <c r="U73" s="17">
        <v>3845</v>
      </c>
      <c r="V73" s="17">
        <v>246</v>
      </c>
      <c r="W73" s="17">
        <v>0</v>
      </c>
      <c r="X73" s="17">
        <v>0</v>
      </c>
      <c r="Y73" s="17">
        <v>87</v>
      </c>
      <c r="Z73" s="17">
        <v>0</v>
      </c>
      <c r="AA73" s="17">
        <v>0</v>
      </c>
      <c r="AB73" s="17">
        <v>0</v>
      </c>
      <c r="AC73" s="17">
        <v>6</v>
      </c>
      <c r="AD73" s="17">
        <f t="shared" si="41"/>
        <v>3932</v>
      </c>
      <c r="AE73" s="19">
        <f t="shared" si="29"/>
        <v>2.2052720134604598</v>
      </c>
      <c r="AF73" s="19">
        <f t="shared" si="27"/>
        <v>39.32</v>
      </c>
      <c r="AG73" s="17">
        <f t="shared" si="42"/>
        <v>246</v>
      </c>
      <c r="AH73" s="19">
        <f t="shared" si="30"/>
        <v>13.796971396522714</v>
      </c>
      <c r="AI73" s="19">
        <f t="shared" si="38"/>
        <v>15.983739837398375</v>
      </c>
      <c r="AJ73" s="19">
        <f t="shared" si="39"/>
        <v>7.9918699186991873</v>
      </c>
      <c r="AK73" s="17"/>
      <c r="AL73" s="19">
        <f t="shared" si="33"/>
        <v>0</v>
      </c>
      <c r="AM73" s="17">
        <v>189</v>
      </c>
      <c r="AN73" s="19">
        <f t="shared" si="34"/>
        <v>10.600112170499159</v>
      </c>
      <c r="AO73" s="17">
        <v>1251</v>
      </c>
      <c r="AP73" s="17">
        <v>6439</v>
      </c>
      <c r="AQ73" s="19">
        <f t="shared" si="35"/>
        <v>3.6113292204150307</v>
      </c>
      <c r="AR73" s="19">
        <f t="shared" si="40"/>
        <v>1.6375890132248219</v>
      </c>
      <c r="AS73" s="17">
        <v>791</v>
      </c>
      <c r="AT73" s="17">
        <v>0</v>
      </c>
      <c r="AU73" s="17">
        <v>19</v>
      </c>
      <c r="AV73" s="17">
        <f t="shared" si="43"/>
        <v>810</v>
      </c>
      <c r="AW73" s="17" t="s">
        <v>14</v>
      </c>
      <c r="AX73" s="17"/>
      <c r="AY73" s="22">
        <v>591.58014324524572</v>
      </c>
      <c r="AZ73" s="22">
        <v>3673.6599241466497</v>
      </c>
      <c r="BA73" s="19">
        <f t="shared" si="36"/>
        <v>2.0603813371545989</v>
      </c>
      <c r="BB73" s="5">
        <v>0.44285714285714284</v>
      </c>
      <c r="BC73" s="19">
        <f t="shared" si="37"/>
        <v>0.49675506770290839</v>
      </c>
      <c r="BD73" s="17">
        <v>13</v>
      </c>
      <c r="BE73" s="20" t="s">
        <v>14</v>
      </c>
    </row>
    <row r="74" spans="1:57" x14ac:dyDescent="0.25">
      <c r="A74" s="16" t="s">
        <v>87</v>
      </c>
      <c r="B74" s="17" t="s">
        <v>88</v>
      </c>
      <c r="C74" s="17" t="s">
        <v>79</v>
      </c>
      <c r="D74" s="17">
        <v>44690</v>
      </c>
      <c r="E74" s="17" t="s">
        <v>87</v>
      </c>
      <c r="F74" s="17">
        <v>44070</v>
      </c>
      <c r="G74" s="17">
        <v>200067635</v>
      </c>
      <c r="H74" s="17" t="s">
        <v>93</v>
      </c>
      <c r="I74" s="17">
        <v>17</v>
      </c>
      <c r="J74" s="17">
        <v>1</v>
      </c>
      <c r="K74" s="17">
        <v>1</v>
      </c>
      <c r="L74" s="17" t="s">
        <v>89</v>
      </c>
      <c r="M74" s="17">
        <v>4823</v>
      </c>
      <c r="N74" s="17">
        <v>13.5</v>
      </c>
      <c r="O74" s="17">
        <v>14</v>
      </c>
      <c r="P74" s="17">
        <v>0</v>
      </c>
      <c r="Q74" s="17" t="s">
        <v>14</v>
      </c>
      <c r="R74" s="17" t="s">
        <v>90</v>
      </c>
      <c r="S74" s="17">
        <v>84</v>
      </c>
      <c r="T74" s="18">
        <f t="shared" si="28"/>
        <v>1.741654571843251E-2</v>
      </c>
      <c r="U74" s="17">
        <v>7345</v>
      </c>
      <c r="V74" s="17">
        <v>648</v>
      </c>
      <c r="W74" s="17">
        <v>181</v>
      </c>
      <c r="X74" s="17">
        <v>7</v>
      </c>
      <c r="Y74" s="17">
        <v>0</v>
      </c>
      <c r="Z74" s="17">
        <v>0</v>
      </c>
      <c r="AA74" s="17">
        <v>0</v>
      </c>
      <c r="AB74" s="17">
        <v>0</v>
      </c>
      <c r="AC74" s="17">
        <v>22</v>
      </c>
      <c r="AD74" s="17">
        <f t="shared" si="41"/>
        <v>7526</v>
      </c>
      <c r="AE74" s="19">
        <f t="shared" si="29"/>
        <v>1.5604395604395604</v>
      </c>
      <c r="AF74" s="19">
        <f t="shared" si="27"/>
        <v>89.595238095238102</v>
      </c>
      <c r="AG74" s="17">
        <f t="shared" si="42"/>
        <v>655</v>
      </c>
      <c r="AH74" s="19">
        <f t="shared" si="30"/>
        <v>13.580758863777731</v>
      </c>
      <c r="AI74" s="19">
        <f t="shared" si="38"/>
        <v>11.490076335877863</v>
      </c>
      <c r="AJ74" s="19">
        <f t="shared" si="39"/>
        <v>5.7450381679389313</v>
      </c>
      <c r="AK74" s="17">
        <v>733</v>
      </c>
      <c r="AL74" s="19">
        <f t="shared" si="33"/>
        <v>15.19800953763218</v>
      </c>
      <c r="AM74" s="17">
        <v>733</v>
      </c>
      <c r="AN74" s="19">
        <f t="shared" si="34"/>
        <v>15.19800953763218</v>
      </c>
      <c r="AO74" s="17"/>
      <c r="AP74" s="17">
        <v>28611</v>
      </c>
      <c r="AQ74" s="19">
        <f t="shared" si="35"/>
        <v>5.9321998755961021</v>
      </c>
      <c r="AR74" s="19">
        <f t="shared" si="40"/>
        <v>3.8016210470369387</v>
      </c>
      <c r="AS74" s="17">
        <v>1122</v>
      </c>
      <c r="AT74" s="17"/>
      <c r="AU74" s="17">
        <v>0</v>
      </c>
      <c r="AV74" s="17">
        <f t="shared" si="43"/>
        <v>1122</v>
      </c>
      <c r="AW74" s="17" t="s">
        <v>14</v>
      </c>
      <c r="AX74" s="17"/>
      <c r="AY74" s="17">
        <v>1484</v>
      </c>
      <c r="AZ74" s="17">
        <v>9988</v>
      </c>
      <c r="BA74" s="19">
        <f t="shared" si="36"/>
        <v>2.0709102218536182</v>
      </c>
      <c r="BB74" s="17">
        <v>1.34</v>
      </c>
      <c r="BC74" s="19">
        <f t="shared" si="37"/>
        <v>0.55567074434998964</v>
      </c>
      <c r="BD74" s="17">
        <v>16</v>
      </c>
      <c r="BE74" s="20" t="s">
        <v>13</v>
      </c>
    </row>
    <row r="75" spans="1:57" x14ac:dyDescent="0.25">
      <c r="A75" s="16" t="s">
        <v>126</v>
      </c>
      <c r="B75" s="17" t="s">
        <v>127</v>
      </c>
      <c r="C75" s="17" t="s">
        <v>128</v>
      </c>
      <c r="D75" s="17">
        <v>44310</v>
      </c>
      <c r="E75" s="17" t="s">
        <v>126</v>
      </c>
      <c r="F75" s="17">
        <v>44083</v>
      </c>
      <c r="G75" s="17">
        <v>244400438</v>
      </c>
      <c r="H75" s="17" t="s">
        <v>125</v>
      </c>
      <c r="I75" s="17">
        <v>26</v>
      </c>
      <c r="J75" s="17">
        <v>1</v>
      </c>
      <c r="K75" s="17">
        <v>1</v>
      </c>
      <c r="L75" s="17" t="s">
        <v>129</v>
      </c>
      <c r="M75" s="17">
        <v>2528</v>
      </c>
      <c r="N75" s="17">
        <v>11.5</v>
      </c>
      <c r="O75" s="17">
        <v>20</v>
      </c>
      <c r="P75" s="17">
        <v>0</v>
      </c>
      <c r="Q75" s="17" t="s">
        <v>14</v>
      </c>
      <c r="R75" s="17" t="s">
        <v>29</v>
      </c>
      <c r="S75" s="17">
        <v>140</v>
      </c>
      <c r="T75" s="18">
        <f t="shared" si="28"/>
        <v>5.5379746835443035E-2</v>
      </c>
      <c r="U75" s="17">
        <v>5534</v>
      </c>
      <c r="V75" s="17">
        <v>1838</v>
      </c>
      <c r="W75" s="17">
        <v>93</v>
      </c>
      <c r="X75" s="17">
        <v>0</v>
      </c>
      <c r="Y75" s="17">
        <v>0</v>
      </c>
      <c r="Z75" s="17">
        <v>0</v>
      </c>
      <c r="AA75" s="17">
        <v>0</v>
      </c>
      <c r="AB75" s="17">
        <v>0</v>
      </c>
      <c r="AC75" s="17">
        <v>18</v>
      </c>
      <c r="AD75" s="17">
        <f t="shared" si="41"/>
        <v>5627</v>
      </c>
      <c r="AE75" s="19">
        <f t="shared" si="29"/>
        <v>2.2258702531645569</v>
      </c>
      <c r="AF75" s="19">
        <f t="shared" si="27"/>
        <v>40.192857142857143</v>
      </c>
      <c r="AG75" s="17">
        <f t="shared" si="42"/>
        <v>1838</v>
      </c>
      <c r="AH75" s="19">
        <f t="shared" si="30"/>
        <v>72.705696202531641</v>
      </c>
      <c r="AI75" s="19">
        <f t="shared" si="38"/>
        <v>3.0614798694232861</v>
      </c>
      <c r="AJ75" s="19">
        <f t="shared" si="39"/>
        <v>1.530739934711643</v>
      </c>
      <c r="AK75" s="17">
        <v>745</v>
      </c>
      <c r="AL75" s="19">
        <f t="shared" si="33"/>
        <v>29.469936708860761</v>
      </c>
      <c r="AM75" s="17">
        <v>396</v>
      </c>
      <c r="AN75" s="19">
        <f t="shared" si="34"/>
        <v>15.664556962025317</v>
      </c>
      <c r="AO75" s="17">
        <v>8884</v>
      </c>
      <c r="AP75" s="21">
        <v>16083</v>
      </c>
      <c r="AQ75" s="19">
        <f t="shared" si="35"/>
        <v>6.3619462025316453</v>
      </c>
      <c r="AR75" s="19">
        <f t="shared" si="40"/>
        <v>2.8581837568864406</v>
      </c>
      <c r="AS75" s="17">
        <v>4920</v>
      </c>
      <c r="AT75" s="17"/>
      <c r="AU75" s="17">
        <v>0</v>
      </c>
      <c r="AV75" s="17">
        <f t="shared" si="43"/>
        <v>4920</v>
      </c>
      <c r="AW75" s="17" t="s">
        <v>14</v>
      </c>
      <c r="AX75" s="17"/>
      <c r="AY75" s="17">
        <v>5000</v>
      </c>
      <c r="AZ75" s="17">
        <v>5008</v>
      </c>
      <c r="BA75" s="19">
        <f t="shared" si="36"/>
        <v>1.981012658227848</v>
      </c>
      <c r="BB75" s="17">
        <v>1</v>
      </c>
      <c r="BC75" s="19">
        <f t="shared" si="37"/>
        <v>0.79113924050632911</v>
      </c>
      <c r="BD75" s="17">
        <v>20</v>
      </c>
      <c r="BE75" s="20" t="s">
        <v>14</v>
      </c>
    </row>
    <row r="76" spans="1:57" x14ac:dyDescent="0.25">
      <c r="A76" s="16" t="s">
        <v>222</v>
      </c>
      <c r="B76" s="17" t="s">
        <v>223</v>
      </c>
      <c r="C76" s="17" t="s">
        <v>224</v>
      </c>
      <c r="D76" s="17">
        <v>44270</v>
      </c>
      <c r="E76" s="17" t="s">
        <v>222</v>
      </c>
      <c r="F76" s="17">
        <v>44090</v>
      </c>
      <c r="G76" s="17">
        <v>200071546</v>
      </c>
      <c r="H76" s="17" t="s">
        <v>203</v>
      </c>
      <c r="I76" s="17">
        <v>52</v>
      </c>
      <c r="J76" s="17">
        <v>1</v>
      </c>
      <c r="K76" s="17">
        <v>1</v>
      </c>
      <c r="L76" s="17" t="s">
        <v>225</v>
      </c>
      <c r="M76" s="17">
        <v>1615</v>
      </c>
      <c r="N76" s="17">
        <v>4</v>
      </c>
      <c r="O76" s="17">
        <v>36</v>
      </c>
      <c r="P76" s="17">
        <v>0</v>
      </c>
      <c r="Q76" s="17" t="s">
        <v>14</v>
      </c>
      <c r="R76" s="17" t="s">
        <v>29</v>
      </c>
      <c r="S76" s="17">
        <v>120</v>
      </c>
      <c r="T76" s="18">
        <f t="shared" si="28"/>
        <v>7.4303405572755415E-2</v>
      </c>
      <c r="U76" s="17">
        <v>1865</v>
      </c>
      <c r="V76" s="17">
        <v>88</v>
      </c>
      <c r="W76" s="17">
        <v>3</v>
      </c>
      <c r="X76" s="17">
        <v>1</v>
      </c>
      <c r="Y76" s="17">
        <v>0</v>
      </c>
      <c r="Z76" s="17">
        <v>0</v>
      </c>
      <c r="AA76" s="17">
        <v>0</v>
      </c>
      <c r="AB76" s="17">
        <v>0</v>
      </c>
      <c r="AC76" s="17">
        <v>8</v>
      </c>
      <c r="AD76" s="17">
        <f t="shared" si="41"/>
        <v>1868</v>
      </c>
      <c r="AE76" s="19">
        <f t="shared" si="29"/>
        <v>1.1566563467492259</v>
      </c>
      <c r="AF76" s="19">
        <f t="shared" si="27"/>
        <v>15.566666666666666</v>
      </c>
      <c r="AG76" s="17">
        <f t="shared" si="42"/>
        <v>89</v>
      </c>
      <c r="AH76" s="19">
        <f t="shared" si="30"/>
        <v>5.5108359133126932</v>
      </c>
      <c r="AI76" s="19">
        <f t="shared" si="38"/>
        <v>20.988764044943821</v>
      </c>
      <c r="AJ76" s="19">
        <f t="shared" si="39"/>
        <v>10.49438202247191</v>
      </c>
      <c r="AK76" s="17"/>
      <c r="AL76" s="19">
        <f t="shared" si="33"/>
        <v>0</v>
      </c>
      <c r="AM76" s="17">
        <v>147</v>
      </c>
      <c r="AN76" s="19">
        <f t="shared" si="34"/>
        <v>9.102167182662539</v>
      </c>
      <c r="AO76" s="17"/>
      <c r="AP76" s="17">
        <v>3622</v>
      </c>
      <c r="AQ76" s="19">
        <f t="shared" si="35"/>
        <v>2.2427244582043344</v>
      </c>
      <c r="AR76" s="19">
        <f t="shared" si="40"/>
        <v>1.9389721627408993</v>
      </c>
      <c r="AS76" s="17">
        <v>1213</v>
      </c>
      <c r="AT76" s="17">
        <v>0</v>
      </c>
      <c r="AU76" s="17">
        <v>0</v>
      </c>
      <c r="AV76" s="17">
        <f t="shared" si="43"/>
        <v>1213</v>
      </c>
      <c r="AW76" s="17" t="s">
        <v>14</v>
      </c>
      <c r="AX76" s="17"/>
      <c r="AY76" s="17"/>
      <c r="AZ76" s="17">
        <v>1500</v>
      </c>
      <c r="BA76" s="19">
        <f t="shared" si="36"/>
        <v>0.92879256965944268</v>
      </c>
      <c r="BB76" s="21">
        <v>0.1</v>
      </c>
      <c r="BC76" s="19">
        <f t="shared" si="37"/>
        <v>0.1238390092879257</v>
      </c>
      <c r="BD76" s="17">
        <v>10</v>
      </c>
      <c r="BE76" s="20" t="s">
        <v>13</v>
      </c>
    </row>
    <row r="77" spans="1:57" x14ac:dyDescent="0.25">
      <c r="A77" s="16" t="s">
        <v>565</v>
      </c>
      <c r="B77" s="17" t="s">
        <v>566</v>
      </c>
      <c r="C77" s="17" t="s">
        <v>567</v>
      </c>
      <c r="D77" s="17">
        <v>44520</v>
      </c>
      <c r="E77" s="17" t="s">
        <v>565</v>
      </c>
      <c r="F77" s="17">
        <v>44095</v>
      </c>
      <c r="G77" s="17">
        <v>200072726</v>
      </c>
      <c r="H77" s="17" t="s">
        <v>278</v>
      </c>
      <c r="I77" s="17">
        <v>161</v>
      </c>
      <c r="J77" s="17">
        <v>1</v>
      </c>
      <c r="K77" s="17">
        <v>1</v>
      </c>
      <c r="L77" s="17" t="s">
        <v>277</v>
      </c>
      <c r="M77" s="17">
        <v>1594</v>
      </c>
      <c r="N77" s="17">
        <v>7.5</v>
      </c>
      <c r="O77" s="17">
        <v>7</v>
      </c>
      <c r="P77" s="17">
        <v>1</v>
      </c>
      <c r="Q77" s="17" t="s">
        <v>13</v>
      </c>
      <c r="R77" s="17" t="s">
        <v>20</v>
      </c>
      <c r="S77" s="17">
        <v>94</v>
      </c>
      <c r="T77" s="18">
        <f t="shared" si="28"/>
        <v>5.8971141781681308E-2</v>
      </c>
      <c r="U77" s="17">
        <v>2976</v>
      </c>
      <c r="V77" s="17">
        <v>125</v>
      </c>
      <c r="W77" s="17">
        <v>4</v>
      </c>
      <c r="X77" s="17">
        <v>0</v>
      </c>
      <c r="Y77" s="17">
        <v>0</v>
      </c>
      <c r="Z77" s="17">
        <v>0</v>
      </c>
      <c r="AA77" s="17">
        <v>0</v>
      </c>
      <c r="AB77" s="17">
        <v>0</v>
      </c>
      <c r="AC77" s="17">
        <v>8</v>
      </c>
      <c r="AD77" s="17">
        <f t="shared" si="41"/>
        <v>2980</v>
      </c>
      <c r="AE77" s="19">
        <f t="shared" si="29"/>
        <v>1.8695106649937265</v>
      </c>
      <c r="AF77" s="19">
        <f t="shared" si="27"/>
        <v>31.702127659574469</v>
      </c>
      <c r="AG77" s="17">
        <f t="shared" si="42"/>
        <v>125</v>
      </c>
      <c r="AH77" s="19">
        <f t="shared" si="30"/>
        <v>7.8419071518193224</v>
      </c>
      <c r="AI77" s="19">
        <f t="shared" si="38"/>
        <v>23.84</v>
      </c>
      <c r="AJ77" s="19">
        <f t="shared" si="39"/>
        <v>11.92</v>
      </c>
      <c r="AK77" s="17"/>
      <c r="AL77" s="19">
        <f t="shared" si="33"/>
        <v>0</v>
      </c>
      <c r="AM77" s="17">
        <v>99</v>
      </c>
      <c r="AN77" s="19">
        <f t="shared" si="34"/>
        <v>6.2107904642409038</v>
      </c>
      <c r="AO77" s="17">
        <v>1454</v>
      </c>
      <c r="AP77" s="17">
        <v>3932</v>
      </c>
      <c r="AQ77" s="19">
        <f t="shared" si="35"/>
        <v>2.4667503136762861</v>
      </c>
      <c r="AR77" s="19">
        <f t="shared" si="40"/>
        <v>1.3194630872483222</v>
      </c>
      <c r="AS77" s="17">
        <v>440</v>
      </c>
      <c r="AT77" s="17">
        <v>7</v>
      </c>
      <c r="AU77" s="17">
        <v>0</v>
      </c>
      <c r="AV77" s="17">
        <f t="shared" si="43"/>
        <v>447</v>
      </c>
      <c r="AW77" s="17" t="s">
        <v>14</v>
      </c>
      <c r="AX77" s="17"/>
      <c r="AY77" s="22">
        <v>684.81738731410212</v>
      </c>
      <c r="AZ77" s="22">
        <v>1690.360182558283</v>
      </c>
      <c r="BA77" s="19">
        <f t="shared" si="36"/>
        <v>1.0604518083803531</v>
      </c>
      <c r="BB77" s="5">
        <v>0.72511363636363635</v>
      </c>
      <c r="BC77" s="19">
        <f t="shared" si="37"/>
        <v>0.90980380974107444</v>
      </c>
      <c r="BD77" s="17">
        <v>7</v>
      </c>
      <c r="BE77" s="20" t="s">
        <v>13</v>
      </c>
    </row>
    <row r="78" spans="1:57" x14ac:dyDescent="0.25">
      <c r="A78" s="16" t="s">
        <v>16</v>
      </c>
      <c r="B78" s="17" t="s">
        <v>17</v>
      </c>
      <c r="C78" s="17" t="s">
        <v>18</v>
      </c>
      <c r="D78" s="17">
        <v>44620</v>
      </c>
      <c r="E78" s="17" t="s">
        <v>16</v>
      </c>
      <c r="F78" s="17">
        <v>44101</v>
      </c>
      <c r="G78" s="17">
        <v>244400404</v>
      </c>
      <c r="H78" s="17" t="s">
        <v>24</v>
      </c>
      <c r="I78" s="17">
        <v>2</v>
      </c>
      <c r="J78" s="17">
        <v>1</v>
      </c>
      <c r="K78" s="17">
        <v>1</v>
      </c>
      <c r="L78" s="17" t="s">
        <v>19</v>
      </c>
      <c r="M78" s="17">
        <v>6627</v>
      </c>
      <c r="N78" s="17">
        <v>17</v>
      </c>
      <c r="O78" s="17">
        <v>30</v>
      </c>
      <c r="P78" s="17">
        <v>5</v>
      </c>
      <c r="Q78" s="17" t="s">
        <v>13</v>
      </c>
      <c r="R78" s="17" t="s">
        <v>20</v>
      </c>
      <c r="S78" s="17">
        <v>470</v>
      </c>
      <c r="T78" s="18">
        <f t="shared" si="28"/>
        <v>7.0921985815602842E-2</v>
      </c>
      <c r="U78" s="17">
        <v>12076</v>
      </c>
      <c r="V78" s="17">
        <v>2022</v>
      </c>
      <c r="W78" s="17">
        <v>151</v>
      </c>
      <c r="X78" s="17">
        <v>10</v>
      </c>
      <c r="Y78" s="17">
        <v>1193</v>
      </c>
      <c r="Z78" s="17">
        <v>133</v>
      </c>
      <c r="AA78" s="17">
        <v>0</v>
      </c>
      <c r="AB78" s="17">
        <v>0</v>
      </c>
      <c r="AC78" s="17">
        <v>41</v>
      </c>
      <c r="AD78" s="17">
        <f t="shared" si="41"/>
        <v>13420</v>
      </c>
      <c r="AE78" s="19">
        <f t="shared" si="29"/>
        <v>2.0250490417987024</v>
      </c>
      <c r="AF78" s="19">
        <f t="shared" si="27"/>
        <v>28.553191489361701</v>
      </c>
      <c r="AG78" s="17">
        <f t="shared" si="42"/>
        <v>2165</v>
      </c>
      <c r="AH78" s="19">
        <f t="shared" si="30"/>
        <v>32.669382827825565</v>
      </c>
      <c r="AI78" s="19">
        <f t="shared" si="38"/>
        <v>6.1986143187066975</v>
      </c>
      <c r="AJ78" s="19">
        <f t="shared" si="39"/>
        <v>3.0993071593533488</v>
      </c>
      <c r="AK78" s="17">
        <v>1882</v>
      </c>
      <c r="AL78" s="19">
        <f t="shared" si="33"/>
        <v>28.398973894673308</v>
      </c>
      <c r="AM78" s="17">
        <v>1305</v>
      </c>
      <c r="AN78" s="19">
        <f t="shared" si="34"/>
        <v>19.69216840199185</v>
      </c>
      <c r="AO78" s="17"/>
      <c r="AP78" s="17">
        <v>36994</v>
      </c>
      <c r="AQ78" s="19">
        <f t="shared" si="35"/>
        <v>5.5823147728987479</v>
      </c>
      <c r="AR78" s="19">
        <f t="shared" si="40"/>
        <v>2.7566318926974667</v>
      </c>
      <c r="AS78" s="17">
        <v>2072</v>
      </c>
      <c r="AT78" s="17"/>
      <c r="AU78" s="17">
        <v>28</v>
      </c>
      <c r="AV78" s="17">
        <f t="shared" si="43"/>
        <v>2100</v>
      </c>
      <c r="AW78" s="17" t="s">
        <v>14</v>
      </c>
      <c r="AX78" s="17"/>
      <c r="AY78" s="17">
        <v>10771</v>
      </c>
      <c r="AZ78" s="17">
        <v>18770</v>
      </c>
      <c r="BA78" s="19">
        <f t="shared" si="36"/>
        <v>2.8323524973592877</v>
      </c>
      <c r="BB78" s="17">
        <v>3.3</v>
      </c>
      <c r="BC78" s="19">
        <f t="shared" si="37"/>
        <v>0.99592575826165686</v>
      </c>
      <c r="BD78" s="17">
        <v>0</v>
      </c>
      <c r="BE78" s="20" t="s">
        <v>13</v>
      </c>
    </row>
    <row r="79" spans="1:57" x14ac:dyDescent="0.25">
      <c r="A79" s="16" t="s">
        <v>425</v>
      </c>
      <c r="B79" s="17" t="s">
        <v>426</v>
      </c>
      <c r="C79" s="17" t="s">
        <v>427</v>
      </c>
      <c r="D79" s="17">
        <v>44770</v>
      </c>
      <c r="E79" s="17" t="s">
        <v>425</v>
      </c>
      <c r="F79" s="17">
        <v>44126</v>
      </c>
      <c r="G79" s="17">
        <v>200067346</v>
      </c>
      <c r="H79" s="17" t="s">
        <v>34</v>
      </c>
      <c r="I79" s="17">
        <v>115</v>
      </c>
      <c r="J79" s="17">
        <v>1</v>
      </c>
      <c r="K79" s="17">
        <v>1</v>
      </c>
      <c r="L79" s="17" t="s">
        <v>428</v>
      </c>
      <c r="M79" s="17">
        <v>4564</v>
      </c>
      <c r="N79" s="17">
        <v>18</v>
      </c>
      <c r="O79" s="17">
        <v>40</v>
      </c>
      <c r="P79" s="17">
        <v>5</v>
      </c>
      <c r="Q79" s="17" t="s">
        <v>13</v>
      </c>
      <c r="R79" s="17" t="s">
        <v>29</v>
      </c>
      <c r="S79" s="17">
        <v>560</v>
      </c>
      <c r="T79" s="18">
        <f t="shared" si="28"/>
        <v>0.12269938650306748</v>
      </c>
      <c r="U79" s="17">
        <v>13526</v>
      </c>
      <c r="V79" s="17">
        <v>1635</v>
      </c>
      <c r="W79" s="17">
        <v>291</v>
      </c>
      <c r="X79" s="17">
        <v>9</v>
      </c>
      <c r="Y79" s="17">
        <v>1617</v>
      </c>
      <c r="Z79" s="17">
        <v>531</v>
      </c>
      <c r="AA79" s="17">
        <v>0</v>
      </c>
      <c r="AB79" s="17">
        <v>0</v>
      </c>
      <c r="AC79" s="17">
        <v>45</v>
      </c>
      <c r="AD79" s="17">
        <f t="shared" si="41"/>
        <v>15434</v>
      </c>
      <c r="AE79" s="19">
        <f t="shared" si="29"/>
        <v>3.3816827344434706</v>
      </c>
      <c r="AF79" s="19">
        <f t="shared" si="27"/>
        <v>27.560714285714287</v>
      </c>
      <c r="AG79" s="17">
        <f t="shared" si="42"/>
        <v>2175</v>
      </c>
      <c r="AH79" s="19">
        <f t="shared" si="30"/>
        <v>47.655565293602102</v>
      </c>
      <c r="AI79" s="19">
        <f t="shared" si="38"/>
        <v>7.0960919540229881</v>
      </c>
      <c r="AJ79" s="19">
        <f t="shared" si="39"/>
        <v>3.548045977011494</v>
      </c>
      <c r="AK79" s="17">
        <v>1557</v>
      </c>
      <c r="AL79" s="19">
        <f t="shared" si="33"/>
        <v>34.114811568799297</v>
      </c>
      <c r="AM79" s="17">
        <v>1143</v>
      </c>
      <c r="AN79" s="19">
        <f t="shared" si="34"/>
        <v>25.043821209465381</v>
      </c>
      <c r="AO79" s="17">
        <v>8031</v>
      </c>
      <c r="AP79" s="17">
        <v>34999</v>
      </c>
      <c r="AQ79" s="19">
        <f t="shared" si="35"/>
        <v>7.668492550394391</v>
      </c>
      <c r="AR79" s="19">
        <f t="shared" si="40"/>
        <v>2.2676558248023841</v>
      </c>
      <c r="AS79" s="17">
        <v>1502</v>
      </c>
      <c r="AT79" s="17"/>
      <c r="AU79" s="17">
        <v>796</v>
      </c>
      <c r="AV79" s="17">
        <f t="shared" si="43"/>
        <v>2298</v>
      </c>
      <c r="AW79" s="17" t="s">
        <v>13</v>
      </c>
      <c r="AX79" s="17" t="s">
        <v>429</v>
      </c>
      <c r="AY79" s="17">
        <v>5043</v>
      </c>
      <c r="AZ79" s="17">
        <v>19351</v>
      </c>
      <c r="BA79" s="19">
        <f t="shared" si="36"/>
        <v>4.2399211218229622</v>
      </c>
      <c r="BB79" s="17">
        <v>3.7</v>
      </c>
      <c r="BC79" s="19">
        <f t="shared" si="37"/>
        <v>1.6213847502191061</v>
      </c>
      <c r="BD79" s="17">
        <v>5</v>
      </c>
      <c r="BE79" s="20" t="s">
        <v>14</v>
      </c>
    </row>
    <row r="80" spans="1:57" x14ac:dyDescent="0.25">
      <c r="A80" s="16" t="s">
        <v>741</v>
      </c>
      <c r="B80" s="17" t="s">
        <v>742</v>
      </c>
      <c r="C80" s="17" t="s">
        <v>743</v>
      </c>
      <c r="D80" s="17">
        <v>44140</v>
      </c>
      <c r="E80" s="17" t="s">
        <v>741</v>
      </c>
      <c r="F80" s="17">
        <v>44127</v>
      </c>
      <c r="G80" s="17">
        <v>200067635</v>
      </c>
      <c r="H80" s="17" t="s">
        <v>93</v>
      </c>
      <c r="I80" s="17">
        <v>222</v>
      </c>
      <c r="J80" s="17">
        <v>1</v>
      </c>
      <c r="K80" s="17">
        <v>1</v>
      </c>
      <c r="L80" s="17"/>
      <c r="M80" s="17">
        <v>2829</v>
      </c>
      <c r="N80" s="17">
        <v>4.5</v>
      </c>
      <c r="O80" s="17"/>
      <c r="P80" s="17"/>
      <c r="Q80" s="17" t="s">
        <v>14</v>
      </c>
      <c r="R80" s="17" t="s">
        <v>29</v>
      </c>
      <c r="S80" s="17"/>
      <c r="T80" s="18">
        <f t="shared" si="28"/>
        <v>0</v>
      </c>
      <c r="U80" s="17">
        <v>5500</v>
      </c>
      <c r="V80" s="17"/>
      <c r="W80" s="17">
        <v>0</v>
      </c>
      <c r="X80" s="17">
        <v>0</v>
      </c>
      <c r="Y80" s="17">
        <v>0</v>
      </c>
      <c r="Z80" s="17">
        <v>0</v>
      </c>
      <c r="AA80" s="17">
        <v>0</v>
      </c>
      <c r="AB80" s="17">
        <v>0</v>
      </c>
      <c r="AC80" s="17"/>
      <c r="AD80" s="17">
        <f t="shared" si="41"/>
        <v>5500</v>
      </c>
      <c r="AE80" s="19">
        <f t="shared" si="29"/>
        <v>1.9441498762813716</v>
      </c>
      <c r="AF80" s="19"/>
      <c r="AG80" s="17">
        <f t="shared" si="42"/>
        <v>0</v>
      </c>
      <c r="AH80" s="19">
        <f t="shared" si="30"/>
        <v>0</v>
      </c>
      <c r="AI80" s="19"/>
      <c r="AJ80" s="19"/>
      <c r="AK80" s="17"/>
      <c r="AL80" s="19">
        <f t="shared" si="33"/>
        <v>0</v>
      </c>
      <c r="AM80" s="17"/>
      <c r="AN80" s="19">
        <f t="shared" si="34"/>
        <v>0</v>
      </c>
      <c r="AO80" s="17"/>
      <c r="AP80" s="17">
        <v>8017</v>
      </c>
      <c r="AQ80" s="19">
        <f t="shared" si="35"/>
        <v>2.8338635560268646</v>
      </c>
      <c r="AR80" s="19">
        <f t="shared" si="40"/>
        <v>1.4576363636363636</v>
      </c>
      <c r="AS80" s="17"/>
      <c r="AT80" s="17"/>
      <c r="AU80" s="17"/>
      <c r="AV80" s="17">
        <f t="shared" si="43"/>
        <v>0</v>
      </c>
      <c r="AW80" s="17" t="s">
        <v>14</v>
      </c>
      <c r="AX80" s="17"/>
      <c r="AY80" s="17"/>
      <c r="AZ80" s="17">
        <v>3530</v>
      </c>
      <c r="BA80" s="19">
        <f t="shared" si="36"/>
        <v>1.2477907387769529</v>
      </c>
      <c r="BB80" s="17">
        <v>0</v>
      </c>
      <c r="BC80" s="19">
        <f t="shared" si="37"/>
        <v>0</v>
      </c>
      <c r="BD80" s="17">
        <v>18</v>
      </c>
      <c r="BE80" s="20" t="s">
        <v>14</v>
      </c>
    </row>
    <row r="81" spans="1:57" x14ac:dyDescent="0.25">
      <c r="A81" s="16" t="s">
        <v>626</v>
      </c>
      <c r="B81" s="17" t="s">
        <v>627</v>
      </c>
      <c r="C81" s="17" t="s">
        <v>628</v>
      </c>
      <c r="D81" s="17">
        <v>44330</v>
      </c>
      <c r="E81" s="17" t="s">
        <v>626</v>
      </c>
      <c r="F81" s="17">
        <v>44140</v>
      </c>
      <c r="G81" s="17">
        <v>200067866</v>
      </c>
      <c r="H81" s="17" t="s">
        <v>416</v>
      </c>
      <c r="I81" s="17">
        <v>180</v>
      </c>
      <c r="J81" s="17">
        <v>1</v>
      </c>
      <c r="K81" s="17">
        <v>1</v>
      </c>
      <c r="L81" s="17" t="s">
        <v>454</v>
      </c>
      <c r="M81" s="17">
        <v>1532</v>
      </c>
      <c r="N81" s="17">
        <v>6</v>
      </c>
      <c r="O81" s="17">
        <v>5</v>
      </c>
      <c r="P81" s="17">
        <v>0</v>
      </c>
      <c r="Q81" s="17" t="s">
        <v>13</v>
      </c>
      <c r="R81" s="17" t="s">
        <v>133</v>
      </c>
      <c r="S81" s="17">
        <v>134</v>
      </c>
      <c r="T81" s="18">
        <f t="shared" si="28"/>
        <v>8.7467362924281991E-2</v>
      </c>
      <c r="U81" s="17">
        <v>3852</v>
      </c>
      <c r="V81" s="17">
        <v>374</v>
      </c>
      <c r="W81" s="17"/>
      <c r="X81" s="17"/>
      <c r="Y81" s="17">
        <v>137</v>
      </c>
      <c r="Z81" s="17">
        <v>13</v>
      </c>
      <c r="AA81" s="17"/>
      <c r="AB81" s="17"/>
      <c r="AC81" s="17">
        <v>6</v>
      </c>
      <c r="AD81" s="17">
        <f t="shared" si="41"/>
        <v>3989</v>
      </c>
      <c r="AE81" s="19">
        <f t="shared" si="29"/>
        <v>2.60378590078329</v>
      </c>
      <c r="AF81" s="19">
        <f t="shared" ref="AF81:AF112" si="44">AD81/S81</f>
        <v>29.768656716417912</v>
      </c>
      <c r="AG81" s="17">
        <f t="shared" si="42"/>
        <v>387</v>
      </c>
      <c r="AH81" s="19">
        <f t="shared" si="30"/>
        <v>25.261096605744125</v>
      </c>
      <c r="AI81" s="19">
        <f>AD81/AG81</f>
        <v>10.307493540051679</v>
      </c>
      <c r="AJ81" s="19">
        <f>AI81/2</f>
        <v>5.1537467700258395</v>
      </c>
      <c r="AK81" s="17"/>
      <c r="AL81" s="19">
        <f t="shared" si="33"/>
        <v>0</v>
      </c>
      <c r="AM81" s="17">
        <v>137</v>
      </c>
      <c r="AN81" s="19">
        <f t="shared" si="34"/>
        <v>8.9425587467362924</v>
      </c>
      <c r="AO81" s="17"/>
      <c r="AP81" s="17">
        <v>5962</v>
      </c>
      <c r="AQ81" s="19">
        <f t="shared" si="35"/>
        <v>3.8916449086161879</v>
      </c>
      <c r="AR81" s="19">
        <f t="shared" si="40"/>
        <v>1.4946101779894712</v>
      </c>
      <c r="AS81" s="17">
        <v>334</v>
      </c>
      <c r="AT81" s="17"/>
      <c r="AU81" s="17">
        <v>1</v>
      </c>
      <c r="AV81" s="17">
        <f t="shared" si="43"/>
        <v>335</v>
      </c>
      <c r="AW81" s="17" t="s">
        <v>14</v>
      </c>
      <c r="AX81" s="17"/>
      <c r="AY81" s="21">
        <v>378</v>
      </c>
      <c r="AZ81" s="21">
        <v>3431</v>
      </c>
      <c r="BA81" s="19">
        <f t="shared" si="36"/>
        <v>2.2395561357702349</v>
      </c>
      <c r="BB81" s="21">
        <v>0.7</v>
      </c>
      <c r="BC81" s="19">
        <f t="shared" si="37"/>
        <v>0.91383812010443866</v>
      </c>
      <c r="BD81" s="21">
        <v>11</v>
      </c>
      <c r="BE81" s="20" t="s">
        <v>14</v>
      </c>
    </row>
    <row r="82" spans="1:57" x14ac:dyDescent="0.25">
      <c r="A82" s="16" t="s">
        <v>623</v>
      </c>
      <c r="B82" s="17" t="s">
        <v>624</v>
      </c>
      <c r="C82" s="17" t="s">
        <v>625</v>
      </c>
      <c r="D82" s="17">
        <v>44430</v>
      </c>
      <c r="E82" s="17" t="s">
        <v>623</v>
      </c>
      <c r="F82" s="17">
        <v>44141</v>
      </c>
      <c r="G82" s="17">
        <v>200067866</v>
      </c>
      <c r="H82" s="17" t="s">
        <v>416</v>
      </c>
      <c r="I82" s="17">
        <v>179</v>
      </c>
      <c r="J82" s="17">
        <v>1</v>
      </c>
      <c r="K82" s="17">
        <v>1</v>
      </c>
      <c r="L82" s="17" t="s">
        <v>454</v>
      </c>
      <c r="M82" s="17">
        <v>1295</v>
      </c>
      <c r="N82" s="17">
        <v>6</v>
      </c>
      <c r="O82" s="17">
        <v>5</v>
      </c>
      <c r="P82" s="17">
        <v>0</v>
      </c>
      <c r="Q82" s="17" t="s">
        <v>13</v>
      </c>
      <c r="R82" s="17" t="s">
        <v>133</v>
      </c>
      <c r="S82" s="17">
        <v>94</v>
      </c>
      <c r="T82" s="18">
        <f t="shared" si="28"/>
        <v>7.2586872586872589E-2</v>
      </c>
      <c r="U82" s="17">
        <v>2752</v>
      </c>
      <c r="V82" s="17">
        <v>307</v>
      </c>
      <c r="W82" s="17"/>
      <c r="X82" s="17"/>
      <c r="Y82" s="17">
        <v>137</v>
      </c>
      <c r="Z82" s="17">
        <v>13</v>
      </c>
      <c r="AA82" s="17"/>
      <c r="AB82" s="17"/>
      <c r="AC82" s="17">
        <v>5</v>
      </c>
      <c r="AD82" s="17">
        <f t="shared" si="41"/>
        <v>2889</v>
      </c>
      <c r="AE82" s="19">
        <f t="shared" si="29"/>
        <v>2.230888030888031</v>
      </c>
      <c r="AF82" s="19">
        <f t="shared" si="44"/>
        <v>30.73404255319149</v>
      </c>
      <c r="AG82" s="17">
        <f t="shared" si="42"/>
        <v>320</v>
      </c>
      <c r="AH82" s="19">
        <f t="shared" si="30"/>
        <v>24.710424710424711</v>
      </c>
      <c r="AI82" s="19">
        <f>AD82/AG82</f>
        <v>9.0281249999999993</v>
      </c>
      <c r="AJ82" s="19">
        <f>AI82/2</f>
        <v>4.5140624999999996</v>
      </c>
      <c r="AK82" s="17"/>
      <c r="AL82" s="19">
        <f t="shared" si="33"/>
        <v>0</v>
      </c>
      <c r="AM82" s="17">
        <v>128</v>
      </c>
      <c r="AN82" s="19">
        <f t="shared" si="34"/>
        <v>9.884169884169884</v>
      </c>
      <c r="AO82" s="17"/>
      <c r="AP82" s="17">
        <v>3080</v>
      </c>
      <c r="AQ82" s="19">
        <f t="shared" si="35"/>
        <v>2.3783783783783785</v>
      </c>
      <c r="AR82" s="19">
        <f t="shared" si="40"/>
        <v>1.0661128418137764</v>
      </c>
      <c r="AS82" s="17">
        <v>429</v>
      </c>
      <c r="AT82" s="17"/>
      <c r="AU82" s="17">
        <v>0</v>
      </c>
      <c r="AV82" s="17">
        <f t="shared" si="43"/>
        <v>429</v>
      </c>
      <c r="AW82" s="17" t="s">
        <v>14</v>
      </c>
      <c r="AX82" s="17"/>
      <c r="AY82" s="21">
        <v>195</v>
      </c>
      <c r="AZ82" s="21">
        <v>2837</v>
      </c>
      <c r="BA82" s="19">
        <f t="shared" si="36"/>
        <v>2.1907335907335908</v>
      </c>
      <c r="BB82" s="21">
        <v>0.7</v>
      </c>
      <c r="BC82" s="19">
        <f t="shared" si="37"/>
        <v>1.0810810810810811</v>
      </c>
      <c r="BD82" s="21">
        <v>11</v>
      </c>
      <c r="BE82" s="20" t="s">
        <v>14</v>
      </c>
    </row>
    <row r="83" spans="1:57" x14ac:dyDescent="0.25">
      <c r="A83" s="16" t="s">
        <v>702</v>
      </c>
      <c r="B83" s="17" t="s">
        <v>703</v>
      </c>
      <c r="C83" s="17" t="s">
        <v>704</v>
      </c>
      <c r="D83" s="17">
        <v>44522</v>
      </c>
      <c r="E83" s="17" t="s">
        <v>702</v>
      </c>
      <c r="F83" s="17">
        <v>44222</v>
      </c>
      <c r="G83" s="17">
        <v>244400552</v>
      </c>
      <c r="H83" s="17" t="s">
        <v>15</v>
      </c>
      <c r="I83" s="17">
        <v>209</v>
      </c>
      <c r="J83" s="17">
        <v>1</v>
      </c>
      <c r="K83" s="17">
        <v>1</v>
      </c>
      <c r="L83" s="17" t="s">
        <v>12</v>
      </c>
      <c r="M83" s="17">
        <v>1264</v>
      </c>
      <c r="N83" s="17">
        <v>4</v>
      </c>
      <c r="O83" s="17">
        <v>10</v>
      </c>
      <c r="P83" s="17">
        <v>1</v>
      </c>
      <c r="Q83" s="17" t="s">
        <v>13</v>
      </c>
      <c r="R83" s="17" t="s">
        <v>42</v>
      </c>
      <c r="S83" s="17">
        <v>70</v>
      </c>
      <c r="T83" s="18">
        <f t="shared" si="28"/>
        <v>5.5379746835443035E-2</v>
      </c>
      <c r="U83" s="17">
        <v>2381</v>
      </c>
      <c r="V83" s="17"/>
      <c r="W83" s="17">
        <v>10</v>
      </c>
      <c r="X83" s="17"/>
      <c r="Y83" s="17">
        <v>220</v>
      </c>
      <c r="Z83" s="17"/>
      <c r="AA83" s="17">
        <v>0</v>
      </c>
      <c r="AB83" s="17">
        <v>0</v>
      </c>
      <c r="AC83" s="17"/>
      <c r="AD83" s="17">
        <f t="shared" si="41"/>
        <v>2611</v>
      </c>
      <c r="AE83" s="19">
        <f t="shared" si="29"/>
        <v>2.0656645569620253</v>
      </c>
      <c r="AF83" s="19">
        <f t="shared" si="44"/>
        <v>37.299999999999997</v>
      </c>
      <c r="AG83" s="17">
        <f t="shared" si="42"/>
        <v>0</v>
      </c>
      <c r="AH83" s="19">
        <f t="shared" si="30"/>
        <v>0</v>
      </c>
      <c r="AI83" s="19"/>
      <c r="AJ83" s="19"/>
      <c r="AK83" s="17"/>
      <c r="AL83" s="19">
        <f t="shared" si="33"/>
        <v>0</v>
      </c>
      <c r="AM83" s="17">
        <v>125</v>
      </c>
      <c r="AN83" s="19">
        <f t="shared" si="34"/>
        <v>9.8892405063291147</v>
      </c>
      <c r="AO83" s="17"/>
      <c r="AP83" s="17">
        <v>3085</v>
      </c>
      <c r="AQ83" s="19">
        <f t="shared" si="35"/>
        <v>2.4406645569620253</v>
      </c>
      <c r="AR83" s="19">
        <f t="shared" si="40"/>
        <v>1.1815396399846803</v>
      </c>
      <c r="AS83" s="17"/>
      <c r="AT83" s="17"/>
      <c r="AU83" s="17"/>
      <c r="AV83" s="17">
        <f t="shared" si="43"/>
        <v>0</v>
      </c>
      <c r="AW83" s="17" t="s">
        <v>13</v>
      </c>
      <c r="AX83" s="17" t="s">
        <v>429</v>
      </c>
      <c r="AY83" s="22">
        <v>241.30761422797207</v>
      </c>
      <c r="AZ83" s="22">
        <v>1119.4584483073113</v>
      </c>
      <c r="BA83" s="19">
        <f t="shared" si="36"/>
        <v>0.88564750657224001</v>
      </c>
      <c r="BB83" s="5">
        <v>0.53089244851258577</v>
      </c>
      <c r="BC83" s="19">
        <f t="shared" si="37"/>
        <v>0.84001969701358514</v>
      </c>
      <c r="BD83" s="22">
        <v>7.6887871853546912</v>
      </c>
      <c r="BE83" s="20" t="s">
        <v>14</v>
      </c>
    </row>
    <row r="84" spans="1:57" x14ac:dyDescent="0.25">
      <c r="A84" s="16" t="s">
        <v>81</v>
      </c>
      <c r="B84" s="17" t="s">
        <v>82</v>
      </c>
      <c r="C84" s="17" t="s">
        <v>83</v>
      </c>
      <c r="D84" s="17">
        <v>44420</v>
      </c>
      <c r="E84" s="17" t="s">
        <v>81</v>
      </c>
      <c r="F84" s="17">
        <v>44211</v>
      </c>
      <c r="G84" s="17">
        <v>244400610</v>
      </c>
      <c r="H84" s="17" t="s">
        <v>76</v>
      </c>
      <c r="I84" s="17">
        <v>16</v>
      </c>
      <c r="J84" s="17">
        <v>1</v>
      </c>
      <c r="K84" s="17">
        <v>1</v>
      </c>
      <c r="L84" s="17" t="s">
        <v>84</v>
      </c>
      <c r="M84" s="17">
        <v>4965</v>
      </c>
      <c r="N84" s="17">
        <v>20</v>
      </c>
      <c r="O84" s="17">
        <v>60</v>
      </c>
      <c r="P84" s="17">
        <v>3</v>
      </c>
      <c r="Q84" s="17" t="s">
        <v>13</v>
      </c>
      <c r="R84" s="17" t="s">
        <v>42</v>
      </c>
      <c r="S84" s="17">
        <v>430</v>
      </c>
      <c r="T84" s="18">
        <f t="shared" ref="T84:T115" si="45">S84/M84</f>
        <v>8.6606243705941596E-2</v>
      </c>
      <c r="U84" s="17">
        <v>19451</v>
      </c>
      <c r="V84" s="17">
        <v>860</v>
      </c>
      <c r="W84" s="17">
        <v>746</v>
      </c>
      <c r="X84" s="17">
        <v>17</v>
      </c>
      <c r="Y84" s="17">
        <v>1253</v>
      </c>
      <c r="Z84" s="17">
        <v>42</v>
      </c>
      <c r="AA84" s="17">
        <v>0</v>
      </c>
      <c r="AB84" s="17">
        <v>0</v>
      </c>
      <c r="AC84" s="17">
        <v>41</v>
      </c>
      <c r="AD84" s="17">
        <f t="shared" si="41"/>
        <v>21450</v>
      </c>
      <c r="AE84" s="19">
        <f t="shared" ref="AE84:AE115" si="46">AD84/M84</f>
        <v>4.3202416918429005</v>
      </c>
      <c r="AF84" s="19">
        <f t="shared" si="44"/>
        <v>49.883720930232556</v>
      </c>
      <c r="AG84" s="17">
        <f t="shared" si="42"/>
        <v>919</v>
      </c>
      <c r="AH84" s="19">
        <f t="shared" ref="AH84:AH115" si="47">(AG84*100)/M84</f>
        <v>18.509566968781471</v>
      </c>
      <c r="AI84" s="19">
        <f>AD84/AG84</f>
        <v>23.340587595212188</v>
      </c>
      <c r="AJ84" s="19">
        <f>AI84/2</f>
        <v>11.670293797606094</v>
      </c>
      <c r="AK84" s="17">
        <v>1223</v>
      </c>
      <c r="AL84" s="19">
        <f t="shared" ref="AL84:AL115" si="48">(AK84*100)/M84</f>
        <v>24.632426988922457</v>
      </c>
      <c r="AM84" s="17">
        <v>1047</v>
      </c>
      <c r="AN84" s="19">
        <f t="shared" ref="AN84:AN115" si="49">(AM84*100)/M84</f>
        <v>21.087613293051358</v>
      </c>
      <c r="AO84" s="17"/>
      <c r="AP84" s="17">
        <v>37319</v>
      </c>
      <c r="AQ84" s="19">
        <f t="shared" ref="AQ84:AQ115" si="50">AP84/M84</f>
        <v>7.5164149043303121</v>
      </c>
      <c r="AR84" s="19">
        <f t="shared" si="40"/>
        <v>1.7398135198135198</v>
      </c>
      <c r="AS84" s="17">
        <v>1910</v>
      </c>
      <c r="AT84" s="17"/>
      <c r="AU84" s="17">
        <v>615</v>
      </c>
      <c r="AV84" s="17">
        <f t="shared" si="43"/>
        <v>2525</v>
      </c>
      <c r="AW84" s="17" t="s">
        <v>14</v>
      </c>
      <c r="AX84" s="17"/>
      <c r="AY84" s="17">
        <v>6014</v>
      </c>
      <c r="AZ84" s="17">
        <v>17027</v>
      </c>
      <c r="BA84" s="19">
        <f t="shared" ref="BA84:BA115" si="51">AZ84/M84</f>
        <v>3.4294058408862034</v>
      </c>
      <c r="BB84" s="17">
        <v>2.17</v>
      </c>
      <c r="BC84" s="19">
        <f t="shared" ref="BC84:BC115" si="52">(BB84*2000)/M84</f>
        <v>0.87411883182275929</v>
      </c>
      <c r="BD84" s="17">
        <v>0</v>
      </c>
      <c r="BE84" s="20" t="s">
        <v>14</v>
      </c>
    </row>
    <row r="85" spans="1:57" x14ac:dyDescent="0.25">
      <c r="A85" s="16" t="s">
        <v>487</v>
      </c>
      <c r="B85" s="17" t="s">
        <v>488</v>
      </c>
      <c r="C85" s="17" t="s">
        <v>489</v>
      </c>
      <c r="D85" s="17">
        <v>44260</v>
      </c>
      <c r="E85" s="17" t="s">
        <v>487</v>
      </c>
      <c r="F85" s="17">
        <v>44080</v>
      </c>
      <c r="G85" s="17">
        <v>200072734</v>
      </c>
      <c r="H85" s="17" t="s">
        <v>473</v>
      </c>
      <c r="I85" s="17">
        <v>136</v>
      </c>
      <c r="J85" s="17">
        <v>1</v>
      </c>
      <c r="K85" s="17">
        <v>1</v>
      </c>
      <c r="L85" s="17" t="s">
        <v>472</v>
      </c>
      <c r="M85" s="17">
        <v>787</v>
      </c>
      <c r="N85" s="17">
        <v>4</v>
      </c>
      <c r="O85" s="17">
        <v>10</v>
      </c>
      <c r="P85" s="17">
        <v>0</v>
      </c>
      <c r="Q85" s="17" t="s">
        <v>14</v>
      </c>
      <c r="R85" s="17"/>
      <c r="S85" s="17">
        <v>61</v>
      </c>
      <c r="T85" s="18">
        <f t="shared" si="45"/>
        <v>7.7509529860228715E-2</v>
      </c>
      <c r="U85" s="17">
        <v>3681</v>
      </c>
      <c r="V85" s="17">
        <v>221</v>
      </c>
      <c r="W85" s="17">
        <v>11</v>
      </c>
      <c r="X85" s="17">
        <v>0</v>
      </c>
      <c r="Y85" s="17">
        <v>7</v>
      </c>
      <c r="Z85" s="17">
        <v>0</v>
      </c>
      <c r="AA85" s="17">
        <v>0</v>
      </c>
      <c r="AB85" s="17">
        <v>0</v>
      </c>
      <c r="AC85" s="17">
        <v>11</v>
      </c>
      <c r="AD85" s="17">
        <f t="shared" si="41"/>
        <v>3699</v>
      </c>
      <c r="AE85" s="19">
        <f t="shared" si="46"/>
        <v>4.7001270648030493</v>
      </c>
      <c r="AF85" s="19">
        <f t="shared" si="44"/>
        <v>60.639344262295083</v>
      </c>
      <c r="AG85" s="17">
        <f t="shared" si="42"/>
        <v>221</v>
      </c>
      <c r="AH85" s="19">
        <f t="shared" si="47"/>
        <v>28.081321473951714</v>
      </c>
      <c r="AI85" s="19">
        <f>AD85/AG85</f>
        <v>16.737556561085974</v>
      </c>
      <c r="AJ85" s="19">
        <f>AI85/2</f>
        <v>8.3687782805429869</v>
      </c>
      <c r="AK85" s="17"/>
      <c r="AL85" s="19">
        <f t="shared" si="48"/>
        <v>0</v>
      </c>
      <c r="AM85" s="17">
        <v>111</v>
      </c>
      <c r="AN85" s="19">
        <f t="shared" si="49"/>
        <v>14.104193138500635</v>
      </c>
      <c r="AO85" s="17"/>
      <c r="AP85" s="17">
        <v>3450</v>
      </c>
      <c r="AQ85" s="19">
        <f t="shared" si="50"/>
        <v>4.3837357052096566</v>
      </c>
      <c r="AR85" s="19">
        <f t="shared" si="40"/>
        <v>0.9326845093268451</v>
      </c>
      <c r="AS85" s="17">
        <v>117</v>
      </c>
      <c r="AT85" s="17">
        <v>0</v>
      </c>
      <c r="AU85" s="17">
        <v>1</v>
      </c>
      <c r="AV85" s="17">
        <f t="shared" si="43"/>
        <v>118</v>
      </c>
      <c r="AW85" s="17" t="s">
        <v>14</v>
      </c>
      <c r="AX85" s="17"/>
      <c r="AY85" s="22">
        <v>1306.6950233498292</v>
      </c>
      <c r="AZ85" s="22">
        <v>2109.9878782001551</v>
      </c>
      <c r="BA85" s="19">
        <f t="shared" si="51"/>
        <v>2.6810519418045171</v>
      </c>
      <c r="BB85" s="5">
        <v>0.38181818181818183</v>
      </c>
      <c r="BC85" s="19">
        <f t="shared" si="52"/>
        <v>0.97031304146933117</v>
      </c>
      <c r="BD85" s="17">
        <v>9</v>
      </c>
      <c r="BE85" s="20" t="s">
        <v>13</v>
      </c>
    </row>
    <row r="86" spans="1:57" x14ac:dyDescent="0.25">
      <c r="A86" s="16" t="s">
        <v>455</v>
      </c>
      <c r="B86" s="17" t="s">
        <v>456</v>
      </c>
      <c r="C86" s="17" t="s">
        <v>457</v>
      </c>
      <c r="D86" s="17">
        <v>44140</v>
      </c>
      <c r="E86" s="17" t="s">
        <v>455</v>
      </c>
      <c r="F86" s="17">
        <v>44014</v>
      </c>
      <c r="G86" s="17">
        <v>244400438</v>
      </c>
      <c r="H86" s="17" t="s">
        <v>58</v>
      </c>
      <c r="I86" s="17">
        <v>126</v>
      </c>
      <c r="J86" s="17">
        <v>1</v>
      </c>
      <c r="K86" s="17">
        <v>1</v>
      </c>
      <c r="L86" s="17" t="s">
        <v>458</v>
      </c>
      <c r="M86" s="17">
        <v>4026</v>
      </c>
      <c r="N86" s="17">
        <v>11</v>
      </c>
      <c r="O86" s="17">
        <v>16</v>
      </c>
      <c r="P86" s="17">
        <v>0</v>
      </c>
      <c r="Q86" s="17" t="s">
        <v>14</v>
      </c>
      <c r="R86" s="17" t="s">
        <v>20</v>
      </c>
      <c r="S86" s="17">
        <v>122</v>
      </c>
      <c r="T86" s="18">
        <f t="shared" si="45"/>
        <v>3.0303030303030304E-2</v>
      </c>
      <c r="U86" s="17">
        <v>7853</v>
      </c>
      <c r="V86" s="17">
        <v>988</v>
      </c>
      <c r="W86" s="17">
        <v>65</v>
      </c>
      <c r="X86" s="17">
        <v>8</v>
      </c>
      <c r="Y86" s="17">
        <v>0</v>
      </c>
      <c r="Z86" s="17">
        <v>0</v>
      </c>
      <c r="AA86" s="17">
        <v>0</v>
      </c>
      <c r="AB86" s="17">
        <v>0</v>
      </c>
      <c r="AC86" s="17">
        <v>38</v>
      </c>
      <c r="AD86" s="17">
        <f t="shared" si="41"/>
        <v>7918</v>
      </c>
      <c r="AE86" s="19">
        <f t="shared" si="46"/>
        <v>1.9667163437655242</v>
      </c>
      <c r="AF86" s="19">
        <f t="shared" si="44"/>
        <v>64.901639344262293</v>
      </c>
      <c r="AG86" s="17">
        <f t="shared" si="42"/>
        <v>996</v>
      </c>
      <c r="AH86" s="19">
        <f t="shared" si="47"/>
        <v>24.739195230998508</v>
      </c>
      <c r="AI86" s="19">
        <f>AD86/AG86</f>
        <v>7.9497991967871489</v>
      </c>
      <c r="AJ86" s="19">
        <f>AI86/2</f>
        <v>3.9748995983935744</v>
      </c>
      <c r="AK86" s="17">
        <v>1020</v>
      </c>
      <c r="AL86" s="19">
        <f t="shared" si="48"/>
        <v>25.33532041728763</v>
      </c>
      <c r="AM86" s="17">
        <v>635</v>
      </c>
      <c r="AN86" s="19">
        <f t="shared" si="49"/>
        <v>15.772478887232985</v>
      </c>
      <c r="AO86" s="17">
        <v>4260</v>
      </c>
      <c r="AP86" s="17">
        <v>19954</v>
      </c>
      <c r="AQ86" s="19">
        <f t="shared" si="50"/>
        <v>4.9562841530054644</v>
      </c>
      <c r="AR86" s="19">
        <f t="shared" si="40"/>
        <v>2.5200808284920435</v>
      </c>
      <c r="AS86" s="17">
        <v>1325</v>
      </c>
      <c r="AT86" s="17"/>
      <c r="AU86" s="17">
        <v>0</v>
      </c>
      <c r="AV86" s="17">
        <f t="shared" si="43"/>
        <v>1325</v>
      </c>
      <c r="AW86" s="17" t="s">
        <v>14</v>
      </c>
      <c r="AX86" s="17"/>
      <c r="AY86" s="17">
        <v>4579</v>
      </c>
      <c r="AZ86" s="17">
        <v>9759</v>
      </c>
      <c r="BA86" s="19">
        <f t="shared" si="51"/>
        <v>2.4239940387481371</v>
      </c>
      <c r="BB86" s="17">
        <v>1.5</v>
      </c>
      <c r="BC86" s="19">
        <f t="shared" si="52"/>
        <v>0.7451564828614009</v>
      </c>
      <c r="BD86" s="17">
        <v>18</v>
      </c>
      <c r="BE86" s="20" t="s">
        <v>13</v>
      </c>
    </row>
    <row r="87" spans="1:57" x14ac:dyDescent="0.25">
      <c r="A87" s="16" t="s">
        <v>598</v>
      </c>
      <c r="B87" s="17" t="s">
        <v>599</v>
      </c>
      <c r="C87" s="17" t="s">
        <v>600</v>
      </c>
      <c r="D87" s="17">
        <v>44850</v>
      </c>
      <c r="E87" s="17" t="s">
        <v>598</v>
      </c>
      <c r="F87" s="17">
        <v>44028</v>
      </c>
      <c r="G87" s="17">
        <v>244400552</v>
      </c>
      <c r="H87" s="17" t="s">
        <v>15</v>
      </c>
      <c r="I87" s="17">
        <v>172</v>
      </c>
      <c r="J87" s="17">
        <v>1</v>
      </c>
      <c r="K87" s="17">
        <v>1</v>
      </c>
      <c r="L87" s="17" t="s">
        <v>12</v>
      </c>
      <c r="M87" s="17">
        <v>4099</v>
      </c>
      <c r="N87" s="17">
        <v>17</v>
      </c>
      <c r="O87" s="17">
        <v>10</v>
      </c>
      <c r="P87" s="17">
        <v>2</v>
      </c>
      <c r="Q87" s="17" t="s">
        <v>13</v>
      </c>
      <c r="R87" s="17" t="s">
        <v>42</v>
      </c>
      <c r="S87" s="17">
        <v>503</v>
      </c>
      <c r="T87" s="18">
        <f t="shared" si="45"/>
        <v>0.12271285679434009</v>
      </c>
      <c r="U87" s="17">
        <v>15087</v>
      </c>
      <c r="V87" s="17"/>
      <c r="W87" s="17">
        <v>3116</v>
      </c>
      <c r="X87" s="17"/>
      <c r="Y87" s="17">
        <v>2095</v>
      </c>
      <c r="Z87" s="17"/>
      <c r="AA87" s="17">
        <v>0</v>
      </c>
      <c r="AB87" s="17">
        <v>0</v>
      </c>
      <c r="AC87" s="17"/>
      <c r="AD87" s="17">
        <f t="shared" si="41"/>
        <v>20298</v>
      </c>
      <c r="AE87" s="19">
        <f t="shared" si="46"/>
        <v>4.9519394974383992</v>
      </c>
      <c r="AF87" s="19">
        <f t="shared" si="44"/>
        <v>40.353876739562622</v>
      </c>
      <c r="AG87" s="17">
        <f t="shared" si="42"/>
        <v>0</v>
      </c>
      <c r="AH87" s="19">
        <f t="shared" si="47"/>
        <v>0</v>
      </c>
      <c r="AI87" s="19"/>
      <c r="AJ87" s="19"/>
      <c r="AK87" s="17"/>
      <c r="AL87" s="19">
        <f t="shared" si="48"/>
        <v>0</v>
      </c>
      <c r="AM87" s="17">
        <v>1088</v>
      </c>
      <c r="AN87" s="19">
        <f t="shared" si="49"/>
        <v>26.543059282751891</v>
      </c>
      <c r="AO87" s="17"/>
      <c r="AP87" s="17">
        <v>47606</v>
      </c>
      <c r="AQ87" s="19">
        <f t="shared" si="50"/>
        <v>11.614052207855574</v>
      </c>
      <c r="AR87" s="19">
        <f t="shared" si="40"/>
        <v>2.3453542220908465</v>
      </c>
      <c r="AS87" s="17"/>
      <c r="AT87" s="17"/>
      <c r="AU87" s="17"/>
      <c r="AV87" s="17">
        <f t="shared" si="43"/>
        <v>0</v>
      </c>
      <c r="AW87" s="17" t="s">
        <v>13</v>
      </c>
      <c r="AX87" s="17" t="s">
        <v>429</v>
      </c>
      <c r="AY87" s="22">
        <v>3723.7245649714228</v>
      </c>
      <c r="AZ87" s="22">
        <v>17274.85863537046</v>
      </c>
      <c r="BA87" s="19">
        <f t="shared" si="51"/>
        <v>4.2144080593731301</v>
      </c>
      <c r="BB87" s="5">
        <v>2.2562929061784898</v>
      </c>
      <c r="BC87" s="19">
        <f t="shared" si="52"/>
        <v>1.1008991979402243</v>
      </c>
      <c r="BD87" s="22">
        <v>32.677345537757439</v>
      </c>
      <c r="BE87" s="20" t="s">
        <v>14</v>
      </c>
    </row>
    <row r="88" spans="1:57" x14ac:dyDescent="0.25">
      <c r="A88" s="16" t="s">
        <v>163</v>
      </c>
      <c r="B88" s="17" t="s">
        <v>187</v>
      </c>
      <c r="C88" s="17" t="s">
        <v>188</v>
      </c>
      <c r="D88" s="17">
        <v>44490</v>
      </c>
      <c r="E88" s="17" t="s">
        <v>163</v>
      </c>
      <c r="F88" s="17">
        <v>44049</v>
      </c>
      <c r="G88" s="17">
        <v>244400610</v>
      </c>
      <c r="H88" s="17" t="s">
        <v>76</v>
      </c>
      <c r="I88" s="17">
        <v>42</v>
      </c>
      <c r="J88" s="17">
        <v>1</v>
      </c>
      <c r="K88" s="17">
        <v>1</v>
      </c>
      <c r="L88" s="17" t="s">
        <v>189</v>
      </c>
      <c r="M88" s="17">
        <v>4170</v>
      </c>
      <c r="N88" s="17">
        <v>23</v>
      </c>
      <c r="O88" s="17">
        <v>66</v>
      </c>
      <c r="P88" s="17">
        <v>3</v>
      </c>
      <c r="Q88" s="17" t="s">
        <v>13</v>
      </c>
      <c r="R88" s="17" t="s">
        <v>190</v>
      </c>
      <c r="S88" s="17">
        <v>528</v>
      </c>
      <c r="T88" s="18">
        <f t="shared" si="45"/>
        <v>0.12661870503597122</v>
      </c>
      <c r="U88" s="17">
        <v>13611</v>
      </c>
      <c r="V88" s="17">
        <v>1044</v>
      </c>
      <c r="W88" s="17">
        <v>621</v>
      </c>
      <c r="X88" s="17">
        <v>12</v>
      </c>
      <c r="Y88" s="17">
        <v>1285</v>
      </c>
      <c r="Z88" s="17">
        <v>89</v>
      </c>
      <c r="AA88" s="17">
        <v>16</v>
      </c>
      <c r="AB88" s="17">
        <v>10</v>
      </c>
      <c r="AC88" s="17">
        <v>52</v>
      </c>
      <c r="AD88" s="17">
        <f t="shared" si="41"/>
        <v>15533</v>
      </c>
      <c r="AE88" s="19">
        <f t="shared" si="46"/>
        <v>3.7249400479616308</v>
      </c>
      <c r="AF88" s="19">
        <f t="shared" si="44"/>
        <v>29.418560606060606</v>
      </c>
      <c r="AG88" s="17">
        <f t="shared" si="42"/>
        <v>1155</v>
      </c>
      <c r="AH88" s="19">
        <f t="shared" si="47"/>
        <v>27.697841726618705</v>
      </c>
      <c r="AI88" s="19">
        <f t="shared" ref="AI88:AI93" si="53">AD88/AG88</f>
        <v>13.448484848484849</v>
      </c>
      <c r="AJ88" s="19">
        <f t="shared" ref="AJ88:AJ93" si="54">AI88/2</f>
        <v>6.7242424242424246</v>
      </c>
      <c r="AK88" s="17">
        <v>1860</v>
      </c>
      <c r="AL88" s="19">
        <f t="shared" si="48"/>
        <v>44.60431654676259</v>
      </c>
      <c r="AM88" s="17">
        <v>1738</v>
      </c>
      <c r="AN88" s="19">
        <f t="shared" si="49"/>
        <v>41.678657074340528</v>
      </c>
      <c r="AO88" s="17">
        <v>18525</v>
      </c>
      <c r="AP88" s="17">
        <v>39083</v>
      </c>
      <c r="AQ88" s="19">
        <f t="shared" si="50"/>
        <v>9.37242206235012</v>
      </c>
      <c r="AR88" s="19">
        <f t="shared" si="40"/>
        <v>2.5161269555140668</v>
      </c>
      <c r="AS88" s="17">
        <v>643</v>
      </c>
      <c r="AT88" s="17"/>
      <c r="AU88" s="17">
        <v>9</v>
      </c>
      <c r="AV88" s="17">
        <f t="shared" si="43"/>
        <v>652</v>
      </c>
      <c r="AW88" s="17" t="s">
        <v>13</v>
      </c>
      <c r="AX88" s="17" t="s">
        <v>39</v>
      </c>
      <c r="AY88" s="17">
        <v>7148</v>
      </c>
      <c r="AZ88" s="17">
        <v>25807</v>
      </c>
      <c r="BA88" s="19">
        <f t="shared" si="51"/>
        <v>6.1887290167865707</v>
      </c>
      <c r="BB88" s="17">
        <v>4</v>
      </c>
      <c r="BC88" s="19">
        <f t="shared" si="52"/>
        <v>1.9184652278177459</v>
      </c>
      <c r="BD88" s="17">
        <v>8</v>
      </c>
      <c r="BE88" s="20" t="s">
        <v>14</v>
      </c>
    </row>
    <row r="89" spans="1:57" x14ac:dyDescent="0.25">
      <c r="A89" s="16" t="s">
        <v>558</v>
      </c>
      <c r="B89" s="17" t="s">
        <v>559</v>
      </c>
      <c r="C89" s="17" t="s">
        <v>37</v>
      </c>
      <c r="D89" s="17">
        <v>44130</v>
      </c>
      <c r="E89" s="17" t="s">
        <v>558</v>
      </c>
      <c r="F89" s="17">
        <v>44062</v>
      </c>
      <c r="G89" s="17">
        <v>244400453</v>
      </c>
      <c r="H89" s="17" t="s">
        <v>561</v>
      </c>
      <c r="I89" s="17">
        <v>159</v>
      </c>
      <c r="J89" s="17">
        <v>1</v>
      </c>
      <c r="K89" s="17">
        <v>1</v>
      </c>
      <c r="L89" s="17" t="s">
        <v>560</v>
      </c>
      <c r="M89" s="17">
        <v>1892</v>
      </c>
      <c r="N89" s="17">
        <v>4</v>
      </c>
      <c r="O89" s="17">
        <v>5</v>
      </c>
      <c r="P89" s="17">
        <v>0</v>
      </c>
      <c r="Q89" s="17" t="s">
        <v>14</v>
      </c>
      <c r="R89" s="17" t="s">
        <v>133</v>
      </c>
      <c r="S89" s="17">
        <v>80</v>
      </c>
      <c r="T89" s="18">
        <f t="shared" si="45"/>
        <v>4.2283298097251586E-2</v>
      </c>
      <c r="U89" s="17">
        <v>3314</v>
      </c>
      <c r="V89" s="17">
        <v>122</v>
      </c>
      <c r="W89" s="17">
        <v>0</v>
      </c>
      <c r="X89" s="17">
        <v>0</v>
      </c>
      <c r="Y89" s="17">
        <v>0</v>
      </c>
      <c r="Z89" s="17">
        <v>0</v>
      </c>
      <c r="AA89" s="17">
        <v>0</v>
      </c>
      <c r="AB89" s="17">
        <v>0</v>
      </c>
      <c r="AC89" s="17">
        <v>5</v>
      </c>
      <c r="AD89" s="17">
        <f t="shared" si="41"/>
        <v>3314</v>
      </c>
      <c r="AE89" s="19">
        <f t="shared" si="46"/>
        <v>1.7515856236786469</v>
      </c>
      <c r="AF89" s="19">
        <f t="shared" si="44"/>
        <v>41.424999999999997</v>
      </c>
      <c r="AG89" s="17">
        <f t="shared" si="42"/>
        <v>122</v>
      </c>
      <c r="AH89" s="19">
        <f t="shared" si="47"/>
        <v>6.4482029598308666</v>
      </c>
      <c r="AI89" s="19">
        <f t="shared" si="53"/>
        <v>27.16393442622951</v>
      </c>
      <c r="AJ89" s="19">
        <f t="shared" si="54"/>
        <v>13.581967213114755</v>
      </c>
      <c r="AK89" s="17"/>
      <c r="AL89" s="19">
        <f t="shared" si="48"/>
        <v>0</v>
      </c>
      <c r="AM89" s="17">
        <v>169</v>
      </c>
      <c r="AN89" s="19">
        <f t="shared" si="49"/>
        <v>8.9323467230443967</v>
      </c>
      <c r="AO89" s="17"/>
      <c r="AP89" s="17">
        <v>4419</v>
      </c>
      <c r="AQ89" s="19">
        <f t="shared" si="50"/>
        <v>2.3356236786469347</v>
      </c>
      <c r="AR89" s="19">
        <f t="shared" si="40"/>
        <v>1.3334339167169584</v>
      </c>
      <c r="AS89" s="17">
        <v>1079</v>
      </c>
      <c r="AT89" s="17">
        <v>1</v>
      </c>
      <c r="AU89" s="17">
        <v>0</v>
      </c>
      <c r="AV89" s="17">
        <f t="shared" si="43"/>
        <v>1080</v>
      </c>
      <c r="AW89" s="17" t="s">
        <v>13</v>
      </c>
      <c r="AX89" s="17"/>
      <c r="AY89" s="17">
        <v>0</v>
      </c>
      <c r="AZ89" s="17">
        <v>1500</v>
      </c>
      <c r="BA89" s="19">
        <f t="shared" si="51"/>
        <v>0.79281183932346722</v>
      </c>
      <c r="BB89" s="21">
        <v>0.2</v>
      </c>
      <c r="BC89" s="19">
        <f t="shared" si="52"/>
        <v>0.21141649048625794</v>
      </c>
      <c r="BD89" s="17">
        <v>14</v>
      </c>
      <c r="BE89" s="20" t="s">
        <v>13</v>
      </c>
    </row>
    <row r="90" spans="1:57" x14ac:dyDescent="0.25">
      <c r="A90" s="16" t="s">
        <v>412</v>
      </c>
      <c r="B90" s="17" t="s">
        <v>413</v>
      </c>
      <c r="C90" s="17" t="s">
        <v>414</v>
      </c>
      <c r="D90" s="17">
        <v>44430</v>
      </c>
      <c r="E90" s="17" t="s">
        <v>412</v>
      </c>
      <c r="F90" s="17">
        <v>44079</v>
      </c>
      <c r="G90" s="17">
        <v>200067866</v>
      </c>
      <c r="H90" s="17" t="s">
        <v>416</v>
      </c>
      <c r="I90" s="17">
        <v>112</v>
      </c>
      <c r="J90" s="17">
        <v>1</v>
      </c>
      <c r="K90" s="17">
        <v>1</v>
      </c>
      <c r="L90" s="17" t="s">
        <v>415</v>
      </c>
      <c r="M90" s="17">
        <v>3512</v>
      </c>
      <c r="N90" s="17">
        <v>12</v>
      </c>
      <c r="O90" s="17">
        <v>21</v>
      </c>
      <c r="P90" s="17">
        <v>0</v>
      </c>
      <c r="Q90" s="17" t="s">
        <v>13</v>
      </c>
      <c r="R90" s="17" t="s">
        <v>133</v>
      </c>
      <c r="S90" s="17">
        <v>313</v>
      </c>
      <c r="T90" s="18">
        <f t="shared" si="45"/>
        <v>8.9123006833712978E-2</v>
      </c>
      <c r="U90" s="17">
        <v>10538</v>
      </c>
      <c r="V90" s="17">
        <v>1254</v>
      </c>
      <c r="W90" s="17">
        <v>67</v>
      </c>
      <c r="X90" s="17">
        <v>6</v>
      </c>
      <c r="Y90" s="17">
        <v>1017</v>
      </c>
      <c r="Z90" s="17">
        <v>71</v>
      </c>
      <c r="AA90" s="17">
        <v>0</v>
      </c>
      <c r="AB90" s="17">
        <v>0</v>
      </c>
      <c r="AC90" s="17">
        <v>33</v>
      </c>
      <c r="AD90" s="17">
        <f t="shared" si="41"/>
        <v>11622</v>
      </c>
      <c r="AE90" s="19">
        <f t="shared" si="46"/>
        <v>3.309225512528474</v>
      </c>
      <c r="AF90" s="19">
        <f t="shared" si="44"/>
        <v>37.130990415335461</v>
      </c>
      <c r="AG90" s="17">
        <f t="shared" si="42"/>
        <v>1331</v>
      </c>
      <c r="AH90" s="19">
        <f t="shared" si="47"/>
        <v>37.898633257403191</v>
      </c>
      <c r="AI90" s="19">
        <f t="shared" si="53"/>
        <v>8.7317806160781366</v>
      </c>
      <c r="AJ90" s="19">
        <f t="shared" si="54"/>
        <v>4.3658903080390683</v>
      </c>
      <c r="AK90" s="17">
        <v>765</v>
      </c>
      <c r="AL90" s="19">
        <f t="shared" si="48"/>
        <v>21.78246013667426</v>
      </c>
      <c r="AM90" s="17">
        <v>574</v>
      </c>
      <c r="AN90" s="19">
        <f t="shared" si="49"/>
        <v>16.343963553530752</v>
      </c>
      <c r="AO90" s="17">
        <v>7155</v>
      </c>
      <c r="AP90" s="17">
        <v>32129</v>
      </c>
      <c r="AQ90" s="19">
        <f t="shared" si="50"/>
        <v>9.1483485193621874</v>
      </c>
      <c r="AR90" s="19">
        <f t="shared" si="40"/>
        <v>2.7644983651695063</v>
      </c>
      <c r="AS90" s="17">
        <v>1471</v>
      </c>
      <c r="AT90" s="17"/>
      <c r="AU90" s="17">
        <v>2</v>
      </c>
      <c r="AV90" s="17">
        <f t="shared" si="43"/>
        <v>1473</v>
      </c>
      <c r="AW90" s="17" t="s">
        <v>13</v>
      </c>
      <c r="AX90" s="17" t="s">
        <v>39</v>
      </c>
      <c r="AY90" s="17">
        <v>2211</v>
      </c>
      <c r="AZ90" s="17">
        <v>14708</v>
      </c>
      <c r="BA90" s="19">
        <f t="shared" si="51"/>
        <v>4.1879271070615038</v>
      </c>
      <c r="BB90" s="17">
        <v>1.71</v>
      </c>
      <c r="BC90" s="19">
        <f t="shared" si="52"/>
        <v>0.9738041002277904</v>
      </c>
      <c r="BD90" s="17">
        <v>40</v>
      </c>
      <c r="BE90" s="20" t="s">
        <v>14</v>
      </c>
    </row>
    <row r="91" spans="1:57" x14ac:dyDescent="0.25">
      <c r="A91" s="16" t="s">
        <v>744</v>
      </c>
      <c r="B91" s="17" t="s">
        <v>745</v>
      </c>
      <c r="C91" s="17" t="s">
        <v>746</v>
      </c>
      <c r="D91" s="17">
        <v>44430</v>
      </c>
      <c r="E91" s="17" t="s">
        <v>744</v>
      </c>
      <c r="F91" s="17">
        <v>44084</v>
      </c>
      <c r="G91" s="17">
        <v>200067866</v>
      </c>
      <c r="H91" s="17" t="s">
        <v>416</v>
      </c>
      <c r="I91" s="17">
        <v>223</v>
      </c>
      <c r="J91" s="17">
        <v>1</v>
      </c>
      <c r="K91" s="17">
        <v>1</v>
      </c>
      <c r="L91" s="17" t="s">
        <v>747</v>
      </c>
      <c r="M91" s="17">
        <v>8788</v>
      </c>
      <c r="N91" s="17">
        <v>29</v>
      </c>
      <c r="O91" s="17">
        <v>31</v>
      </c>
      <c r="P91" s="17">
        <v>5</v>
      </c>
      <c r="Q91" s="17" t="s">
        <v>13</v>
      </c>
      <c r="R91" s="17" t="s">
        <v>133</v>
      </c>
      <c r="S91" s="17">
        <v>630</v>
      </c>
      <c r="T91" s="18">
        <f t="shared" si="45"/>
        <v>7.1688666363222575E-2</v>
      </c>
      <c r="U91" s="17">
        <v>22680</v>
      </c>
      <c r="V91" s="17">
        <v>2700</v>
      </c>
      <c r="W91" s="17">
        <v>375</v>
      </c>
      <c r="X91" s="17">
        <v>60</v>
      </c>
      <c r="Y91" s="17">
        <v>952</v>
      </c>
      <c r="Z91" s="17">
        <v>335</v>
      </c>
      <c r="AA91" s="17">
        <v>80</v>
      </c>
      <c r="AB91" s="17">
        <v>25</v>
      </c>
      <c r="AC91" s="17">
        <v>2466</v>
      </c>
      <c r="AD91" s="17">
        <f t="shared" si="41"/>
        <v>24087</v>
      </c>
      <c r="AE91" s="19">
        <f t="shared" si="46"/>
        <v>2.7408966772872096</v>
      </c>
      <c r="AF91" s="19">
        <f t="shared" si="44"/>
        <v>38.233333333333334</v>
      </c>
      <c r="AG91" s="17">
        <f t="shared" si="42"/>
        <v>3120</v>
      </c>
      <c r="AH91" s="19">
        <f t="shared" si="47"/>
        <v>35.502958579881657</v>
      </c>
      <c r="AI91" s="19">
        <f t="shared" si="53"/>
        <v>7.720192307692308</v>
      </c>
      <c r="AJ91" s="19">
        <f t="shared" si="54"/>
        <v>3.860096153846154</v>
      </c>
      <c r="AK91" s="17">
        <v>3141</v>
      </c>
      <c r="AL91" s="19">
        <f t="shared" si="48"/>
        <v>35.741920801092398</v>
      </c>
      <c r="AM91" s="17">
        <v>2550</v>
      </c>
      <c r="AN91" s="19">
        <f t="shared" si="49"/>
        <v>29.016841147018663</v>
      </c>
      <c r="AO91" s="17">
        <v>41600</v>
      </c>
      <c r="AP91" s="17">
        <v>96993</v>
      </c>
      <c r="AQ91" s="19">
        <f t="shared" si="50"/>
        <v>11.03698224852071</v>
      </c>
      <c r="AR91" s="19">
        <f t="shared" si="40"/>
        <v>4.0267779300037363</v>
      </c>
      <c r="AS91" s="17">
        <v>3529</v>
      </c>
      <c r="AT91" s="17"/>
      <c r="AU91" s="17">
        <v>204</v>
      </c>
      <c r="AV91" s="17">
        <f t="shared" si="43"/>
        <v>3733</v>
      </c>
      <c r="AW91" s="17" t="s">
        <v>13</v>
      </c>
      <c r="AX91" s="17" t="s">
        <v>39</v>
      </c>
      <c r="AY91" s="17">
        <v>9000</v>
      </c>
      <c r="AZ91" s="17">
        <v>25300</v>
      </c>
      <c r="BA91" s="19">
        <f t="shared" si="51"/>
        <v>2.8789258079198907</v>
      </c>
      <c r="BB91" s="17">
        <v>4.2</v>
      </c>
      <c r="BC91" s="19">
        <f t="shared" si="52"/>
        <v>0.95584888484296771</v>
      </c>
      <c r="BD91" s="17">
        <v>34</v>
      </c>
      <c r="BE91" s="20" t="s">
        <v>14</v>
      </c>
    </row>
    <row r="92" spans="1:57" x14ac:dyDescent="0.25">
      <c r="A92" s="16" t="s">
        <v>725</v>
      </c>
      <c r="B92" s="17" t="s">
        <v>726</v>
      </c>
      <c r="C92" s="17" t="s">
        <v>727</v>
      </c>
      <c r="D92" s="17">
        <v>44330</v>
      </c>
      <c r="E92" s="17" t="s">
        <v>725</v>
      </c>
      <c r="F92" s="17">
        <v>44117</v>
      </c>
      <c r="G92" s="17">
        <v>200067866</v>
      </c>
      <c r="H92" s="17" t="s">
        <v>416</v>
      </c>
      <c r="I92" s="17">
        <v>216</v>
      </c>
      <c r="J92" s="17">
        <v>1</v>
      </c>
      <c r="K92" s="17">
        <v>1</v>
      </c>
      <c r="L92" s="17" t="s">
        <v>454</v>
      </c>
      <c r="M92" s="17">
        <v>3390</v>
      </c>
      <c r="N92" s="17">
        <v>10</v>
      </c>
      <c r="O92" s="17">
        <v>5</v>
      </c>
      <c r="P92" s="17">
        <v>0</v>
      </c>
      <c r="Q92" s="17" t="s">
        <v>13</v>
      </c>
      <c r="R92" s="17" t="s">
        <v>133</v>
      </c>
      <c r="S92" s="17">
        <v>211</v>
      </c>
      <c r="T92" s="18">
        <f t="shared" si="45"/>
        <v>6.2241887905604719E-2</v>
      </c>
      <c r="U92" s="17">
        <v>6845</v>
      </c>
      <c r="V92" s="17">
        <v>681</v>
      </c>
      <c r="W92" s="17"/>
      <c r="X92" s="17"/>
      <c r="Y92" s="17">
        <v>137</v>
      </c>
      <c r="Z92" s="17">
        <v>13</v>
      </c>
      <c r="AA92" s="17"/>
      <c r="AB92" s="17"/>
      <c r="AC92" s="17">
        <v>11</v>
      </c>
      <c r="AD92" s="17">
        <f t="shared" si="41"/>
        <v>6982</v>
      </c>
      <c r="AE92" s="19">
        <f t="shared" si="46"/>
        <v>2.0595870206489675</v>
      </c>
      <c r="AF92" s="19">
        <f t="shared" si="44"/>
        <v>33.090047393364927</v>
      </c>
      <c r="AG92" s="17">
        <f t="shared" si="42"/>
        <v>694</v>
      </c>
      <c r="AH92" s="19">
        <f t="shared" si="47"/>
        <v>20.471976401179941</v>
      </c>
      <c r="AI92" s="19">
        <f t="shared" si="53"/>
        <v>10.060518731988473</v>
      </c>
      <c r="AJ92" s="19">
        <f t="shared" si="54"/>
        <v>5.0302593659942367</v>
      </c>
      <c r="AK92" s="17"/>
      <c r="AL92" s="19">
        <f t="shared" si="48"/>
        <v>0</v>
      </c>
      <c r="AM92" s="17">
        <v>510</v>
      </c>
      <c r="AN92" s="19">
        <f t="shared" si="49"/>
        <v>15.044247787610619</v>
      </c>
      <c r="AO92" s="17"/>
      <c r="AP92" s="17">
        <v>8116</v>
      </c>
      <c r="AQ92" s="19">
        <f t="shared" si="50"/>
        <v>2.3941002949852508</v>
      </c>
      <c r="AR92" s="19">
        <f t="shared" si="40"/>
        <v>1.1624176453738184</v>
      </c>
      <c r="AS92" s="17">
        <v>89</v>
      </c>
      <c r="AT92" s="17">
        <v>2</v>
      </c>
      <c r="AU92" s="17">
        <v>5</v>
      </c>
      <c r="AV92" s="17">
        <f t="shared" si="43"/>
        <v>96</v>
      </c>
      <c r="AW92" s="17" t="s">
        <v>14</v>
      </c>
      <c r="AX92" s="17"/>
      <c r="AY92" s="21">
        <v>515</v>
      </c>
      <c r="AZ92" s="21">
        <v>6153</v>
      </c>
      <c r="BA92" s="19">
        <f t="shared" si="51"/>
        <v>1.8150442477876105</v>
      </c>
      <c r="BB92" s="21">
        <v>1.3</v>
      </c>
      <c r="BC92" s="19">
        <f t="shared" si="52"/>
        <v>0.76696165191740417</v>
      </c>
      <c r="BD92" s="21">
        <v>18</v>
      </c>
      <c r="BE92" s="20" t="s">
        <v>14</v>
      </c>
    </row>
    <row r="93" spans="1:57" x14ac:dyDescent="0.25">
      <c r="A93" s="16" t="s">
        <v>86</v>
      </c>
      <c r="B93" s="17" t="s">
        <v>739</v>
      </c>
      <c r="C93" s="17" t="s">
        <v>364</v>
      </c>
      <c r="D93" s="17">
        <v>44640</v>
      </c>
      <c r="E93" s="17" t="s">
        <v>86</v>
      </c>
      <c r="F93" s="17">
        <v>44120</v>
      </c>
      <c r="G93" s="17">
        <v>244400404</v>
      </c>
      <c r="H93" s="17" t="s">
        <v>24</v>
      </c>
      <c r="I93" s="17">
        <v>221</v>
      </c>
      <c r="J93" s="17">
        <v>1</v>
      </c>
      <c r="K93" s="17">
        <v>1</v>
      </c>
      <c r="L93" s="17" t="s">
        <v>740</v>
      </c>
      <c r="M93" s="17">
        <v>5578</v>
      </c>
      <c r="N93" s="17">
        <v>23</v>
      </c>
      <c r="O93" s="17">
        <v>64</v>
      </c>
      <c r="P93" s="17">
        <v>4</v>
      </c>
      <c r="Q93" s="17" t="s">
        <v>14</v>
      </c>
      <c r="R93" s="17" t="s">
        <v>29</v>
      </c>
      <c r="S93" s="17">
        <v>469</v>
      </c>
      <c r="T93" s="18">
        <f t="shared" si="45"/>
        <v>8.4080315525277879E-2</v>
      </c>
      <c r="U93" s="17">
        <v>11849</v>
      </c>
      <c r="V93" s="17">
        <v>1399</v>
      </c>
      <c r="W93" s="17">
        <v>360</v>
      </c>
      <c r="X93" s="17">
        <v>25</v>
      </c>
      <c r="Y93" s="17">
        <v>9</v>
      </c>
      <c r="Z93" s="17">
        <v>0</v>
      </c>
      <c r="AA93" s="17">
        <v>0</v>
      </c>
      <c r="AB93" s="17">
        <v>0</v>
      </c>
      <c r="AC93" s="17">
        <v>40</v>
      </c>
      <c r="AD93" s="17">
        <f t="shared" si="41"/>
        <v>12218</v>
      </c>
      <c r="AE93" s="19">
        <f t="shared" si="46"/>
        <v>2.1903908210828256</v>
      </c>
      <c r="AF93" s="19">
        <f t="shared" si="44"/>
        <v>26.051172707889126</v>
      </c>
      <c r="AG93" s="17">
        <f t="shared" si="42"/>
        <v>1424</v>
      </c>
      <c r="AH93" s="19">
        <f t="shared" si="47"/>
        <v>25.528863391896738</v>
      </c>
      <c r="AI93" s="19">
        <f t="shared" si="53"/>
        <v>8.5800561797752817</v>
      </c>
      <c r="AJ93" s="19">
        <f t="shared" si="54"/>
        <v>4.2900280898876408</v>
      </c>
      <c r="AK93" s="17">
        <v>2231</v>
      </c>
      <c r="AL93" s="19">
        <f t="shared" si="48"/>
        <v>39.996414485478667</v>
      </c>
      <c r="AM93" s="17">
        <v>1638</v>
      </c>
      <c r="AN93" s="19">
        <f t="shared" si="49"/>
        <v>29.365363929723916</v>
      </c>
      <c r="AO93" s="17"/>
      <c r="AP93" s="17">
        <v>47426</v>
      </c>
      <c r="AQ93" s="19">
        <f t="shared" si="50"/>
        <v>8.5023305844388677</v>
      </c>
      <c r="AR93" s="19">
        <f t="shared" si="40"/>
        <v>3.8816500245539367</v>
      </c>
      <c r="AS93" s="17">
        <v>2226</v>
      </c>
      <c r="AT93" s="17"/>
      <c r="AU93" s="17">
        <v>4</v>
      </c>
      <c r="AV93" s="17">
        <f t="shared" si="43"/>
        <v>2230</v>
      </c>
      <c r="AW93" s="17" t="s">
        <v>14</v>
      </c>
      <c r="AX93" s="17"/>
      <c r="AY93" s="17">
        <v>3110</v>
      </c>
      <c r="AZ93" s="17">
        <v>18848</v>
      </c>
      <c r="BA93" s="19">
        <f t="shared" si="51"/>
        <v>3.3789888849049841</v>
      </c>
      <c r="BB93" s="17">
        <v>3</v>
      </c>
      <c r="BC93" s="19">
        <f t="shared" si="52"/>
        <v>1.0756543564001435</v>
      </c>
      <c r="BD93" s="17">
        <v>2</v>
      </c>
      <c r="BE93" s="20" t="s">
        <v>13</v>
      </c>
    </row>
    <row r="94" spans="1:57" x14ac:dyDescent="0.25">
      <c r="A94" s="16" t="s">
        <v>678</v>
      </c>
      <c r="B94" s="17" t="s">
        <v>679</v>
      </c>
      <c r="C94" s="17" t="s">
        <v>680</v>
      </c>
      <c r="D94" s="17">
        <v>44540</v>
      </c>
      <c r="E94" s="17" t="s">
        <v>678</v>
      </c>
      <c r="F94" s="17">
        <v>44124</v>
      </c>
      <c r="G94" s="17">
        <v>244400552</v>
      </c>
      <c r="H94" s="17" t="s">
        <v>15</v>
      </c>
      <c r="I94" s="17">
        <v>199</v>
      </c>
      <c r="J94" s="17">
        <v>1</v>
      </c>
      <c r="K94" s="17">
        <v>1</v>
      </c>
      <c r="L94" s="17" t="s">
        <v>12</v>
      </c>
      <c r="M94" s="17">
        <v>801</v>
      </c>
      <c r="N94" s="17">
        <v>3</v>
      </c>
      <c r="O94" s="17">
        <v>5</v>
      </c>
      <c r="P94" s="17">
        <v>0</v>
      </c>
      <c r="Q94" s="17" t="s">
        <v>13</v>
      </c>
      <c r="R94" s="17" t="s">
        <v>42</v>
      </c>
      <c r="S94" s="17">
        <v>38</v>
      </c>
      <c r="T94" s="18">
        <f t="shared" si="45"/>
        <v>4.7440699126092382E-2</v>
      </c>
      <c r="U94" s="17">
        <v>1278</v>
      </c>
      <c r="V94" s="17"/>
      <c r="W94" s="17">
        <v>0</v>
      </c>
      <c r="X94" s="17"/>
      <c r="Y94" s="17">
        <v>75</v>
      </c>
      <c r="Z94" s="17"/>
      <c r="AA94" s="17">
        <v>0</v>
      </c>
      <c r="AB94" s="17">
        <v>0</v>
      </c>
      <c r="AC94" s="17"/>
      <c r="AD94" s="17">
        <f t="shared" si="41"/>
        <v>1353</v>
      </c>
      <c r="AE94" s="19">
        <f t="shared" si="46"/>
        <v>1.6891385767790261</v>
      </c>
      <c r="AF94" s="19">
        <f t="shared" si="44"/>
        <v>35.60526315789474</v>
      </c>
      <c r="AG94" s="17">
        <f t="shared" si="42"/>
        <v>0</v>
      </c>
      <c r="AH94" s="19">
        <f t="shared" si="47"/>
        <v>0</v>
      </c>
      <c r="AI94" s="19"/>
      <c r="AJ94" s="19"/>
      <c r="AK94" s="17"/>
      <c r="AL94" s="19">
        <f t="shared" si="48"/>
        <v>0</v>
      </c>
      <c r="AM94" s="17">
        <v>45</v>
      </c>
      <c r="AN94" s="19">
        <f t="shared" si="49"/>
        <v>5.617977528089888</v>
      </c>
      <c r="AO94" s="17"/>
      <c r="AP94" s="17">
        <v>896</v>
      </c>
      <c r="AQ94" s="19">
        <f t="shared" si="50"/>
        <v>1.118601747815231</v>
      </c>
      <c r="AR94" s="19">
        <f t="shared" ref="AR94:AR125" si="55">AP94/AD94</f>
        <v>0.66223207686622321</v>
      </c>
      <c r="AS94" s="17"/>
      <c r="AT94" s="17"/>
      <c r="AU94" s="17"/>
      <c r="AV94" s="17">
        <f t="shared" si="43"/>
        <v>0</v>
      </c>
      <c r="AW94" s="17" t="s">
        <v>13</v>
      </c>
      <c r="AX94" s="17" t="s">
        <v>429</v>
      </c>
      <c r="AY94" s="22">
        <v>70.08480465097665</v>
      </c>
      <c r="AZ94" s="22">
        <v>325.13282647758541</v>
      </c>
      <c r="BA94" s="19">
        <f t="shared" si="51"/>
        <v>0.4059086472878719</v>
      </c>
      <c r="BB94" s="5">
        <v>0.39816933638443935</v>
      </c>
      <c r="BC94" s="19">
        <f t="shared" si="52"/>
        <v>0.99418061519210832</v>
      </c>
      <c r="BD94" s="22">
        <v>5.7665903890160184</v>
      </c>
      <c r="BE94" s="20" t="s">
        <v>14</v>
      </c>
    </row>
    <row r="95" spans="1:57" x14ac:dyDescent="0.25">
      <c r="A95" s="16" t="s">
        <v>191</v>
      </c>
      <c r="B95" s="17" t="s">
        <v>459</v>
      </c>
      <c r="C95" s="17" t="s">
        <v>460</v>
      </c>
      <c r="D95" s="17">
        <v>44510</v>
      </c>
      <c r="E95" s="17" t="s">
        <v>191</v>
      </c>
      <c r="F95" s="17">
        <v>44135</v>
      </c>
      <c r="G95" s="17">
        <v>244400610</v>
      </c>
      <c r="H95" s="17" t="s">
        <v>76</v>
      </c>
      <c r="I95" s="17">
        <v>127</v>
      </c>
      <c r="J95" s="17">
        <v>1</v>
      </c>
      <c r="K95" s="17">
        <v>1</v>
      </c>
      <c r="L95" s="17" t="s">
        <v>461</v>
      </c>
      <c r="M95" s="17">
        <v>4104</v>
      </c>
      <c r="N95" s="17">
        <v>15</v>
      </c>
      <c r="O95" s="17">
        <v>9</v>
      </c>
      <c r="P95" s="17">
        <v>0</v>
      </c>
      <c r="Q95" s="17" t="s">
        <v>13</v>
      </c>
      <c r="R95" s="17" t="s">
        <v>29</v>
      </c>
      <c r="S95" s="17">
        <v>135</v>
      </c>
      <c r="T95" s="18">
        <f t="shared" si="45"/>
        <v>3.2894736842105261E-2</v>
      </c>
      <c r="U95" s="17">
        <v>10343</v>
      </c>
      <c r="V95" s="17">
        <v>1219</v>
      </c>
      <c r="W95" s="17">
        <v>1645</v>
      </c>
      <c r="X95" s="17">
        <v>2</v>
      </c>
      <c r="Y95" s="17">
        <v>336</v>
      </c>
      <c r="Z95" s="17">
        <v>39</v>
      </c>
      <c r="AA95" s="17">
        <v>0</v>
      </c>
      <c r="AB95" s="17">
        <v>0</v>
      </c>
      <c r="AC95" s="17">
        <v>24</v>
      </c>
      <c r="AD95" s="17">
        <f t="shared" si="41"/>
        <v>12324</v>
      </c>
      <c r="AE95" s="19">
        <f t="shared" si="46"/>
        <v>3.0029239766081872</v>
      </c>
      <c r="AF95" s="19">
        <f t="shared" si="44"/>
        <v>91.288888888888891</v>
      </c>
      <c r="AG95" s="17">
        <f t="shared" si="42"/>
        <v>1260</v>
      </c>
      <c r="AH95" s="19">
        <f t="shared" si="47"/>
        <v>30.701754385964911</v>
      </c>
      <c r="AI95" s="19">
        <f t="shared" ref="AI95:AI100" si="56">AD95/AG95</f>
        <v>9.7809523809523817</v>
      </c>
      <c r="AJ95" s="19">
        <f t="shared" ref="AJ95:AJ100" si="57">AI95/2</f>
        <v>4.8904761904761909</v>
      </c>
      <c r="AK95" s="17">
        <v>1297</v>
      </c>
      <c r="AL95" s="19">
        <f t="shared" si="48"/>
        <v>31.603313840155945</v>
      </c>
      <c r="AM95" s="17">
        <v>965</v>
      </c>
      <c r="AN95" s="19">
        <f t="shared" si="49"/>
        <v>23.51364522417154</v>
      </c>
      <c r="AO95" s="17"/>
      <c r="AP95" s="21">
        <v>23419</v>
      </c>
      <c r="AQ95" s="19">
        <f t="shared" si="50"/>
        <v>5.7063840155945416</v>
      </c>
      <c r="AR95" s="19">
        <f t="shared" si="55"/>
        <v>1.9002758844530996</v>
      </c>
      <c r="AS95" s="17">
        <v>2325</v>
      </c>
      <c r="AT95" s="17"/>
      <c r="AU95" s="17">
        <v>484</v>
      </c>
      <c r="AV95" s="17">
        <f t="shared" si="43"/>
        <v>2809</v>
      </c>
      <c r="AW95" s="17" t="s">
        <v>13</v>
      </c>
      <c r="AX95" s="17" t="s">
        <v>39</v>
      </c>
      <c r="AY95" s="17">
        <v>1500</v>
      </c>
      <c r="AZ95" s="17">
        <v>16500</v>
      </c>
      <c r="BA95" s="19">
        <f t="shared" si="51"/>
        <v>4.0204678362573096</v>
      </c>
      <c r="BB95" s="17">
        <v>2.2000000000000002</v>
      </c>
      <c r="BC95" s="19">
        <f t="shared" si="52"/>
        <v>1.0721247563352827</v>
      </c>
      <c r="BD95" s="17">
        <v>0</v>
      </c>
      <c r="BE95" s="20" t="s">
        <v>14</v>
      </c>
    </row>
    <row r="96" spans="1:57" x14ac:dyDescent="0.25">
      <c r="A96" s="16" t="s">
        <v>547</v>
      </c>
      <c r="B96" s="17" t="s">
        <v>548</v>
      </c>
      <c r="C96" s="17" t="s">
        <v>549</v>
      </c>
      <c r="D96" s="17">
        <v>44360</v>
      </c>
      <c r="E96" s="17" t="s">
        <v>547</v>
      </c>
      <c r="F96" s="17">
        <v>44203</v>
      </c>
      <c r="G96" s="17">
        <v>200072734</v>
      </c>
      <c r="H96" s="17" t="s">
        <v>473</v>
      </c>
      <c r="I96" s="17">
        <v>155</v>
      </c>
      <c r="J96" s="17">
        <v>1</v>
      </c>
      <c r="K96" s="17">
        <v>1</v>
      </c>
      <c r="L96" s="17" t="s">
        <v>472</v>
      </c>
      <c r="M96" s="17">
        <v>2056</v>
      </c>
      <c r="N96" s="17">
        <v>10</v>
      </c>
      <c r="O96" s="17">
        <v>22</v>
      </c>
      <c r="P96" s="17">
        <v>1</v>
      </c>
      <c r="Q96" s="17" t="s">
        <v>13</v>
      </c>
      <c r="R96" s="17"/>
      <c r="S96" s="17">
        <v>231</v>
      </c>
      <c r="T96" s="18">
        <f t="shared" si="45"/>
        <v>0.11235408560311284</v>
      </c>
      <c r="U96" s="17">
        <v>5584</v>
      </c>
      <c r="V96" s="17">
        <v>450</v>
      </c>
      <c r="W96" s="17">
        <v>39</v>
      </c>
      <c r="X96" s="17">
        <v>0</v>
      </c>
      <c r="Y96" s="17">
        <v>314</v>
      </c>
      <c r="Z96" s="17">
        <v>5</v>
      </c>
      <c r="AA96" s="17">
        <v>0</v>
      </c>
      <c r="AB96" s="17">
        <v>0</v>
      </c>
      <c r="AC96" s="17">
        <v>14</v>
      </c>
      <c r="AD96" s="17">
        <f t="shared" si="41"/>
        <v>5937</v>
      </c>
      <c r="AE96" s="19">
        <f t="shared" si="46"/>
        <v>2.8876459143968871</v>
      </c>
      <c r="AF96" s="19">
        <f t="shared" si="44"/>
        <v>25.7012987012987</v>
      </c>
      <c r="AG96" s="17">
        <f t="shared" si="42"/>
        <v>455</v>
      </c>
      <c r="AH96" s="19">
        <f t="shared" si="47"/>
        <v>22.13035019455253</v>
      </c>
      <c r="AI96" s="19">
        <f t="shared" si="56"/>
        <v>13.048351648351648</v>
      </c>
      <c r="AJ96" s="19">
        <f t="shared" si="57"/>
        <v>6.5241758241758241</v>
      </c>
      <c r="AK96" s="17"/>
      <c r="AL96" s="19">
        <f t="shared" si="48"/>
        <v>0</v>
      </c>
      <c r="AM96" s="17">
        <v>419</v>
      </c>
      <c r="AN96" s="19">
        <f t="shared" si="49"/>
        <v>20.379377431906615</v>
      </c>
      <c r="AO96" s="17"/>
      <c r="AP96" s="17">
        <v>16219</v>
      </c>
      <c r="AQ96" s="19">
        <f t="shared" si="50"/>
        <v>7.8886186770428015</v>
      </c>
      <c r="AR96" s="19">
        <f t="shared" si="55"/>
        <v>2.7318511032508002</v>
      </c>
      <c r="AS96" s="17">
        <v>2736</v>
      </c>
      <c r="AT96" s="17">
        <v>2</v>
      </c>
      <c r="AU96" s="17">
        <v>204</v>
      </c>
      <c r="AV96" s="17">
        <f t="shared" si="43"/>
        <v>2942</v>
      </c>
      <c r="AW96" s="17" t="s">
        <v>14</v>
      </c>
      <c r="AX96" s="17"/>
      <c r="AY96" s="22">
        <v>1971.4636474524291</v>
      </c>
      <c r="AZ96" s="22">
        <v>5395.2103374709077</v>
      </c>
      <c r="BA96" s="19">
        <f t="shared" si="51"/>
        <v>2.624129541571453</v>
      </c>
      <c r="BB96" s="5">
        <v>0.98181818181818192</v>
      </c>
      <c r="BC96" s="19">
        <f t="shared" si="52"/>
        <v>0.95507605235231696</v>
      </c>
      <c r="BD96" s="17">
        <v>13</v>
      </c>
      <c r="BE96" s="20" t="s">
        <v>13</v>
      </c>
    </row>
    <row r="97" spans="1:57" x14ac:dyDescent="0.25">
      <c r="A97" s="16" t="s">
        <v>199</v>
      </c>
      <c r="B97" s="17" t="s">
        <v>200</v>
      </c>
      <c r="C97" s="17" t="s">
        <v>201</v>
      </c>
      <c r="D97" s="17">
        <v>44650</v>
      </c>
      <c r="E97" s="17" t="s">
        <v>199</v>
      </c>
      <c r="F97" s="17">
        <v>44081</v>
      </c>
      <c r="G97" s="17">
        <v>200071546</v>
      </c>
      <c r="H97" s="17" t="s">
        <v>203</v>
      </c>
      <c r="I97" s="17">
        <v>45</v>
      </c>
      <c r="J97" s="17">
        <v>1</v>
      </c>
      <c r="K97" s="17">
        <v>1</v>
      </c>
      <c r="L97" s="17" t="s">
        <v>202</v>
      </c>
      <c r="M97" s="17">
        <v>4813</v>
      </c>
      <c r="N97" s="17">
        <v>15.5</v>
      </c>
      <c r="O97" s="17">
        <v>20</v>
      </c>
      <c r="P97" s="17">
        <v>1</v>
      </c>
      <c r="Q97" s="17" t="s">
        <v>14</v>
      </c>
      <c r="R97" s="17" t="s">
        <v>29</v>
      </c>
      <c r="S97" s="17">
        <v>525</v>
      </c>
      <c r="T97" s="18">
        <f t="shared" si="45"/>
        <v>0.10907957614793268</v>
      </c>
      <c r="U97" s="17">
        <v>12940</v>
      </c>
      <c r="V97" s="17">
        <v>493</v>
      </c>
      <c r="W97" s="17">
        <v>30</v>
      </c>
      <c r="X97" s="17">
        <v>0</v>
      </c>
      <c r="Y97" s="17">
        <v>922</v>
      </c>
      <c r="Z97" s="17">
        <v>52</v>
      </c>
      <c r="AA97" s="17">
        <v>0</v>
      </c>
      <c r="AB97" s="17">
        <v>0</v>
      </c>
      <c r="AC97" s="17">
        <v>26</v>
      </c>
      <c r="AD97" s="17">
        <f t="shared" si="41"/>
        <v>13892</v>
      </c>
      <c r="AE97" s="19">
        <f t="shared" si="46"/>
        <v>2.8863494701849159</v>
      </c>
      <c r="AF97" s="19">
        <f t="shared" si="44"/>
        <v>26.460952380952381</v>
      </c>
      <c r="AG97" s="17">
        <f t="shared" si="42"/>
        <v>545</v>
      </c>
      <c r="AH97" s="19">
        <f t="shared" si="47"/>
        <v>11.323498857261583</v>
      </c>
      <c r="AI97" s="19">
        <f t="shared" si="56"/>
        <v>25.489908256880735</v>
      </c>
      <c r="AJ97" s="19">
        <f t="shared" si="57"/>
        <v>12.744954128440368</v>
      </c>
      <c r="AK97" s="17">
        <v>1256</v>
      </c>
      <c r="AL97" s="19">
        <f t="shared" si="48"/>
        <v>26.095990027010181</v>
      </c>
      <c r="AM97" s="17">
        <v>1024</v>
      </c>
      <c r="AN97" s="19">
        <f t="shared" si="49"/>
        <v>21.275711614377727</v>
      </c>
      <c r="AO97" s="17"/>
      <c r="AP97" s="17">
        <v>28513</v>
      </c>
      <c r="AQ97" s="19">
        <f t="shared" si="50"/>
        <v>5.9241637232495323</v>
      </c>
      <c r="AR97" s="19">
        <f t="shared" si="55"/>
        <v>2.0524762453210479</v>
      </c>
      <c r="AS97" s="17">
        <v>2756</v>
      </c>
      <c r="AT97" s="17"/>
      <c r="AU97" s="17">
        <v>465</v>
      </c>
      <c r="AV97" s="17">
        <f t="shared" si="43"/>
        <v>3221</v>
      </c>
      <c r="AW97" s="17" t="s">
        <v>13</v>
      </c>
      <c r="AX97" s="17" t="s">
        <v>39</v>
      </c>
      <c r="AY97" s="17">
        <v>830</v>
      </c>
      <c r="AZ97" s="17">
        <v>9208</v>
      </c>
      <c r="BA97" s="19">
        <f t="shared" si="51"/>
        <v>1.9131518803241221</v>
      </c>
      <c r="BB97" s="21">
        <v>1.6</v>
      </c>
      <c r="BC97" s="19">
        <f t="shared" si="52"/>
        <v>0.66486598794930396</v>
      </c>
      <c r="BD97" s="17">
        <v>12</v>
      </c>
      <c r="BE97" s="20" t="s">
        <v>13</v>
      </c>
    </row>
    <row r="98" spans="1:57" x14ac:dyDescent="0.25">
      <c r="A98" s="16" t="s">
        <v>588</v>
      </c>
      <c r="B98" s="17" t="s">
        <v>589</v>
      </c>
      <c r="C98" s="17" t="s">
        <v>590</v>
      </c>
      <c r="D98" s="17">
        <v>44760</v>
      </c>
      <c r="E98" s="17" t="s">
        <v>588</v>
      </c>
      <c r="F98" s="17">
        <v>44106</v>
      </c>
      <c r="G98" s="17">
        <v>200067346</v>
      </c>
      <c r="H98" s="17" t="s">
        <v>34</v>
      </c>
      <c r="I98" s="17">
        <v>169</v>
      </c>
      <c r="J98" s="17">
        <v>1</v>
      </c>
      <c r="K98" s="17">
        <v>1</v>
      </c>
      <c r="L98" s="17" t="s">
        <v>591</v>
      </c>
      <c r="M98" s="17">
        <v>1847</v>
      </c>
      <c r="N98" s="17">
        <v>9.5</v>
      </c>
      <c r="O98" s="17">
        <v>54</v>
      </c>
      <c r="P98" s="17">
        <v>0</v>
      </c>
      <c r="Q98" s="17" t="s">
        <v>13</v>
      </c>
      <c r="R98" s="17" t="s">
        <v>20</v>
      </c>
      <c r="S98" s="17">
        <v>220</v>
      </c>
      <c r="T98" s="18">
        <f t="shared" si="45"/>
        <v>0.11911207363291824</v>
      </c>
      <c r="U98" s="17">
        <v>6834</v>
      </c>
      <c r="V98" s="17">
        <v>312</v>
      </c>
      <c r="W98" s="17">
        <v>4</v>
      </c>
      <c r="X98" s="17">
        <v>3</v>
      </c>
      <c r="Y98" s="17"/>
      <c r="Z98" s="17"/>
      <c r="AA98" s="17">
        <v>0</v>
      </c>
      <c r="AB98" s="17">
        <v>0</v>
      </c>
      <c r="AC98" s="17">
        <v>7</v>
      </c>
      <c r="AD98" s="17">
        <f t="shared" si="41"/>
        <v>6838</v>
      </c>
      <c r="AE98" s="19">
        <f t="shared" si="46"/>
        <v>3.7022198159177044</v>
      </c>
      <c r="AF98" s="19">
        <f t="shared" si="44"/>
        <v>31.081818181818182</v>
      </c>
      <c r="AG98" s="17">
        <f t="shared" si="42"/>
        <v>315</v>
      </c>
      <c r="AH98" s="19">
        <f t="shared" si="47"/>
        <v>17.054683270167839</v>
      </c>
      <c r="AI98" s="19">
        <f t="shared" si="56"/>
        <v>21.707936507936509</v>
      </c>
      <c r="AJ98" s="19">
        <f t="shared" si="57"/>
        <v>10.853968253968254</v>
      </c>
      <c r="AK98" s="17"/>
      <c r="AL98" s="19">
        <f t="shared" si="48"/>
        <v>0</v>
      </c>
      <c r="AM98" s="17">
        <v>532</v>
      </c>
      <c r="AN98" s="19">
        <f t="shared" si="49"/>
        <v>28.803465078505685</v>
      </c>
      <c r="AO98" s="17">
        <v>4700</v>
      </c>
      <c r="AP98" s="17">
        <v>9448</v>
      </c>
      <c r="AQ98" s="19">
        <f t="shared" si="50"/>
        <v>5.1153221440173251</v>
      </c>
      <c r="AR98" s="19">
        <f t="shared" si="55"/>
        <v>1.3816905527932144</v>
      </c>
      <c r="AS98" s="17"/>
      <c r="AT98" s="17"/>
      <c r="AU98" s="17"/>
      <c r="AV98" s="17">
        <f t="shared" si="43"/>
        <v>0</v>
      </c>
      <c r="AW98" s="17" t="s">
        <v>14</v>
      </c>
      <c r="AX98" s="17"/>
      <c r="AY98" s="17">
        <v>1611</v>
      </c>
      <c r="AZ98" s="17">
        <v>3969</v>
      </c>
      <c r="BA98" s="19">
        <f t="shared" si="51"/>
        <v>2.1488900920411478</v>
      </c>
      <c r="BB98" s="17">
        <v>0</v>
      </c>
      <c r="BC98" s="19">
        <f t="shared" si="52"/>
        <v>0</v>
      </c>
      <c r="BD98" s="17">
        <v>23</v>
      </c>
      <c r="BE98" s="20" t="s">
        <v>14</v>
      </c>
    </row>
    <row r="99" spans="1:57" x14ac:dyDescent="0.25">
      <c r="A99" s="16" t="s">
        <v>147</v>
      </c>
      <c r="B99" s="17" t="s">
        <v>148</v>
      </c>
      <c r="C99" s="17" t="s">
        <v>149</v>
      </c>
      <c r="D99" s="17">
        <v>44840</v>
      </c>
      <c r="E99" s="17" t="s">
        <v>147</v>
      </c>
      <c r="F99" s="17">
        <v>44198</v>
      </c>
      <c r="G99" s="17">
        <v>244400404</v>
      </c>
      <c r="H99" s="17" t="s">
        <v>24</v>
      </c>
      <c r="I99" s="17">
        <v>32</v>
      </c>
      <c r="J99" s="17">
        <v>1</v>
      </c>
      <c r="K99" s="17">
        <v>1</v>
      </c>
      <c r="L99" s="17" t="s">
        <v>150</v>
      </c>
      <c r="M99" s="17">
        <v>9144</v>
      </c>
      <c r="N99" s="17">
        <v>30</v>
      </c>
      <c r="O99" s="17">
        <v>205</v>
      </c>
      <c r="P99" s="17">
        <v>6</v>
      </c>
      <c r="Q99" s="17" t="s">
        <v>13</v>
      </c>
      <c r="R99" s="17" t="s">
        <v>133</v>
      </c>
      <c r="S99" s="17">
        <v>901</v>
      </c>
      <c r="T99" s="18">
        <f t="shared" si="45"/>
        <v>9.8534558180227466E-2</v>
      </c>
      <c r="U99" s="17">
        <v>21283</v>
      </c>
      <c r="V99" s="17">
        <v>1560</v>
      </c>
      <c r="W99" s="17">
        <v>348</v>
      </c>
      <c r="X99" s="17">
        <v>32</v>
      </c>
      <c r="Y99" s="17">
        <v>2767</v>
      </c>
      <c r="Z99" s="17">
        <v>136</v>
      </c>
      <c r="AA99" s="17">
        <v>453</v>
      </c>
      <c r="AB99" s="17">
        <v>42</v>
      </c>
      <c r="AC99" s="17">
        <v>49</v>
      </c>
      <c r="AD99" s="17">
        <f t="shared" si="41"/>
        <v>24851</v>
      </c>
      <c r="AE99" s="19">
        <f t="shared" si="46"/>
        <v>2.7177384076990374</v>
      </c>
      <c r="AF99" s="19">
        <f t="shared" si="44"/>
        <v>27.58157602663707</v>
      </c>
      <c r="AG99" s="17">
        <f t="shared" si="42"/>
        <v>1770</v>
      </c>
      <c r="AH99" s="19">
        <f t="shared" si="47"/>
        <v>19.356955380577428</v>
      </c>
      <c r="AI99" s="19">
        <f t="shared" si="56"/>
        <v>14.040112994350283</v>
      </c>
      <c r="AJ99" s="19">
        <f t="shared" si="57"/>
        <v>7.0200564971751414</v>
      </c>
      <c r="AK99" s="17">
        <v>4407</v>
      </c>
      <c r="AL99" s="19">
        <f t="shared" si="48"/>
        <v>48.19553805774278</v>
      </c>
      <c r="AM99" s="17">
        <v>3208</v>
      </c>
      <c r="AN99" s="19">
        <f t="shared" si="49"/>
        <v>35.083114610673668</v>
      </c>
      <c r="AO99" s="17">
        <v>58607</v>
      </c>
      <c r="AP99" s="17">
        <v>149843</v>
      </c>
      <c r="AQ99" s="19">
        <f t="shared" si="50"/>
        <v>16.387029746281716</v>
      </c>
      <c r="AR99" s="19">
        <f t="shared" si="55"/>
        <v>6.0296567542553623</v>
      </c>
      <c r="AS99" s="17">
        <v>0</v>
      </c>
      <c r="AT99" s="17"/>
      <c r="AU99" s="17">
        <v>0</v>
      </c>
      <c r="AV99" s="17">
        <f t="shared" si="43"/>
        <v>0</v>
      </c>
      <c r="AW99" s="17" t="s">
        <v>14</v>
      </c>
      <c r="AX99" s="17"/>
      <c r="AY99" s="17">
        <v>14108</v>
      </c>
      <c r="AZ99" s="17">
        <v>40244</v>
      </c>
      <c r="BA99" s="19">
        <f t="shared" si="51"/>
        <v>4.4011373578302715</v>
      </c>
      <c r="BB99" s="17">
        <v>6</v>
      </c>
      <c r="BC99" s="19">
        <f t="shared" si="52"/>
        <v>1.3123359580052494</v>
      </c>
      <c r="BD99" s="17">
        <v>25</v>
      </c>
      <c r="BE99" s="20" t="s">
        <v>13</v>
      </c>
    </row>
    <row r="100" spans="1:57" x14ac:dyDescent="0.25">
      <c r="A100" s="16" t="s">
        <v>635</v>
      </c>
      <c r="B100" s="17" t="s">
        <v>636</v>
      </c>
      <c r="C100" s="17" t="s">
        <v>637</v>
      </c>
      <c r="D100" s="17">
        <v>44390</v>
      </c>
      <c r="E100" s="17" t="s">
        <v>635</v>
      </c>
      <c r="F100" s="17">
        <v>44205</v>
      </c>
      <c r="G100" s="17">
        <v>244400503</v>
      </c>
      <c r="H100" s="17" t="s">
        <v>96</v>
      </c>
      <c r="I100" s="17">
        <v>183</v>
      </c>
      <c r="J100" s="17">
        <v>1</v>
      </c>
      <c r="K100" s="17">
        <v>1</v>
      </c>
      <c r="L100" s="17"/>
      <c r="M100" s="17">
        <v>2614</v>
      </c>
      <c r="N100" s="17">
        <v>8.5</v>
      </c>
      <c r="O100" s="17">
        <v>24</v>
      </c>
      <c r="P100" s="17">
        <v>0</v>
      </c>
      <c r="Q100" s="17" t="s">
        <v>14</v>
      </c>
      <c r="R100" s="17" t="s">
        <v>20</v>
      </c>
      <c r="S100" s="17">
        <v>100</v>
      </c>
      <c r="T100" s="18">
        <f t="shared" si="45"/>
        <v>3.8255547054322873E-2</v>
      </c>
      <c r="U100" s="17">
        <v>5674</v>
      </c>
      <c r="V100" s="17">
        <v>433</v>
      </c>
      <c r="W100" s="17">
        <v>190</v>
      </c>
      <c r="X100" s="17">
        <v>0</v>
      </c>
      <c r="Y100" s="17">
        <v>0</v>
      </c>
      <c r="Z100" s="17">
        <v>0</v>
      </c>
      <c r="AA100" s="17">
        <v>0</v>
      </c>
      <c r="AB100" s="17">
        <v>0</v>
      </c>
      <c r="AC100" s="17">
        <v>8</v>
      </c>
      <c r="AD100" s="17">
        <f t="shared" si="41"/>
        <v>5864</v>
      </c>
      <c r="AE100" s="19">
        <f t="shared" si="46"/>
        <v>2.2433052792654933</v>
      </c>
      <c r="AF100" s="19">
        <f t="shared" si="44"/>
        <v>58.64</v>
      </c>
      <c r="AG100" s="17">
        <f t="shared" si="42"/>
        <v>433</v>
      </c>
      <c r="AH100" s="19">
        <f t="shared" si="47"/>
        <v>16.564651874521807</v>
      </c>
      <c r="AI100" s="19">
        <f t="shared" si="56"/>
        <v>13.542725173210162</v>
      </c>
      <c r="AJ100" s="19">
        <f t="shared" si="57"/>
        <v>6.7713625866050808</v>
      </c>
      <c r="AK100" s="17"/>
      <c r="AL100" s="19">
        <f t="shared" si="48"/>
        <v>0</v>
      </c>
      <c r="AM100" s="17">
        <v>323</v>
      </c>
      <c r="AN100" s="19">
        <f t="shared" si="49"/>
        <v>12.356541698546289</v>
      </c>
      <c r="AO100" s="17">
        <v>1744</v>
      </c>
      <c r="AP100" s="17">
        <v>7688</v>
      </c>
      <c r="AQ100" s="19">
        <f t="shared" si="50"/>
        <v>2.9410864575363429</v>
      </c>
      <c r="AR100" s="19">
        <f t="shared" si="55"/>
        <v>1.311050477489768</v>
      </c>
      <c r="AS100" s="17">
        <v>258</v>
      </c>
      <c r="AT100" s="17">
        <v>1</v>
      </c>
      <c r="AU100" s="17">
        <v>6</v>
      </c>
      <c r="AV100" s="17">
        <f t="shared" si="43"/>
        <v>265</v>
      </c>
      <c r="AW100" s="17" t="s">
        <v>13</v>
      </c>
      <c r="AX100" s="17"/>
      <c r="AY100" s="17">
        <v>1382</v>
      </c>
      <c r="AZ100" s="17">
        <v>4823</v>
      </c>
      <c r="BA100" s="19">
        <f t="shared" si="51"/>
        <v>1.8450650344299924</v>
      </c>
      <c r="BB100" s="17">
        <v>0.5</v>
      </c>
      <c r="BC100" s="19">
        <f t="shared" si="52"/>
        <v>0.38255547054322875</v>
      </c>
      <c r="BD100" s="17">
        <v>17</v>
      </c>
      <c r="BE100" s="20" t="s">
        <v>13</v>
      </c>
    </row>
    <row r="101" spans="1:57" x14ac:dyDescent="0.25">
      <c r="A101" s="16" t="s">
        <v>601</v>
      </c>
      <c r="B101" s="17" t="s">
        <v>602</v>
      </c>
      <c r="C101" s="17" t="s">
        <v>603</v>
      </c>
      <c r="D101" s="17">
        <v>44850</v>
      </c>
      <c r="E101" s="17" t="s">
        <v>601</v>
      </c>
      <c r="F101" s="17">
        <v>44082</v>
      </c>
      <c r="G101" s="17">
        <v>244400552</v>
      </c>
      <c r="H101" s="17" t="s">
        <v>15</v>
      </c>
      <c r="I101" s="17">
        <v>173</v>
      </c>
      <c r="J101" s="17">
        <v>1</v>
      </c>
      <c r="K101" s="17">
        <v>1</v>
      </c>
      <c r="L101" s="17" t="s">
        <v>12</v>
      </c>
      <c r="M101" s="17">
        <v>5558</v>
      </c>
      <c r="N101" s="17">
        <v>16</v>
      </c>
      <c r="O101" s="17">
        <v>10</v>
      </c>
      <c r="P101" s="17">
        <v>1</v>
      </c>
      <c r="Q101" s="17" t="s">
        <v>13</v>
      </c>
      <c r="R101" s="17" t="s">
        <v>42</v>
      </c>
      <c r="S101" s="17">
        <v>190</v>
      </c>
      <c r="T101" s="18">
        <f t="shared" si="45"/>
        <v>3.4184958618207986E-2</v>
      </c>
      <c r="U101" s="17">
        <v>12472</v>
      </c>
      <c r="V101" s="17"/>
      <c r="W101" s="17">
        <v>8</v>
      </c>
      <c r="X101" s="17"/>
      <c r="Y101" s="17">
        <v>485</v>
      </c>
      <c r="Z101" s="17"/>
      <c r="AA101" s="17">
        <v>0</v>
      </c>
      <c r="AB101" s="17">
        <v>0</v>
      </c>
      <c r="AC101" s="17"/>
      <c r="AD101" s="17">
        <f t="shared" si="41"/>
        <v>12965</v>
      </c>
      <c r="AE101" s="19">
        <f t="shared" si="46"/>
        <v>2.3326736236056136</v>
      </c>
      <c r="AF101" s="19">
        <f t="shared" si="44"/>
        <v>68.236842105263165</v>
      </c>
      <c r="AG101" s="17">
        <f t="shared" si="42"/>
        <v>0</v>
      </c>
      <c r="AH101" s="19">
        <f t="shared" si="47"/>
        <v>0</v>
      </c>
      <c r="AI101" s="19"/>
      <c r="AJ101" s="19"/>
      <c r="AK101" s="17"/>
      <c r="AL101" s="19">
        <f t="shared" si="48"/>
        <v>0</v>
      </c>
      <c r="AM101" s="17">
        <v>1096</v>
      </c>
      <c r="AN101" s="19">
        <f t="shared" si="49"/>
        <v>19.71932349766103</v>
      </c>
      <c r="AO101" s="17"/>
      <c r="AP101" s="17">
        <v>52765</v>
      </c>
      <c r="AQ101" s="19">
        <f t="shared" si="50"/>
        <v>9.4935228499460234</v>
      </c>
      <c r="AR101" s="19">
        <f t="shared" si="55"/>
        <v>4.069803316621674</v>
      </c>
      <c r="AS101" s="17"/>
      <c r="AT101" s="17"/>
      <c r="AU101" s="17"/>
      <c r="AV101" s="17">
        <f t="shared" si="43"/>
        <v>0</v>
      </c>
      <c r="AW101" s="17" t="s">
        <v>13</v>
      </c>
      <c r="AX101" s="17" t="s">
        <v>429</v>
      </c>
      <c r="AY101" s="22">
        <v>4127.2597292508744</v>
      </c>
      <c r="AZ101" s="22">
        <v>19146.912487823432</v>
      </c>
      <c r="BA101" s="19">
        <f t="shared" si="51"/>
        <v>3.444928479277336</v>
      </c>
      <c r="BB101" s="5">
        <v>2.1235697940503431</v>
      </c>
      <c r="BC101" s="19">
        <f t="shared" si="52"/>
        <v>0.76414890034197314</v>
      </c>
      <c r="BD101" s="22">
        <v>30.755148741418765</v>
      </c>
      <c r="BE101" s="20" t="s">
        <v>14</v>
      </c>
    </row>
    <row r="102" spans="1:57" x14ac:dyDescent="0.25">
      <c r="A102" s="23" t="s">
        <v>811</v>
      </c>
      <c r="B102" s="17" t="s">
        <v>670</v>
      </c>
      <c r="C102" s="17" t="s">
        <v>671</v>
      </c>
      <c r="D102" s="17">
        <v>44370</v>
      </c>
      <c r="E102" s="17" t="s">
        <v>609</v>
      </c>
      <c r="F102" s="17">
        <v>44213</v>
      </c>
      <c r="G102" s="17">
        <v>244400552</v>
      </c>
      <c r="H102" s="17" t="s">
        <v>15</v>
      </c>
      <c r="I102" s="17">
        <v>196</v>
      </c>
      <c r="J102" s="17">
        <v>1</v>
      </c>
      <c r="K102" s="17">
        <v>1</v>
      </c>
      <c r="L102" s="17" t="s">
        <v>12</v>
      </c>
      <c r="M102" s="21">
        <v>1900</v>
      </c>
      <c r="N102" s="17">
        <v>9.5</v>
      </c>
      <c r="O102" s="17">
        <v>10</v>
      </c>
      <c r="P102" s="17">
        <v>1</v>
      </c>
      <c r="Q102" s="17" t="s">
        <v>13</v>
      </c>
      <c r="R102" s="17" t="s">
        <v>42</v>
      </c>
      <c r="S102" s="17">
        <v>185</v>
      </c>
      <c r="T102" s="18">
        <f t="shared" si="45"/>
        <v>9.7368421052631576E-2</v>
      </c>
      <c r="U102" s="17">
        <v>5411</v>
      </c>
      <c r="V102" s="17"/>
      <c r="W102" s="17">
        <v>163</v>
      </c>
      <c r="X102" s="17"/>
      <c r="Y102" s="17">
        <v>371</v>
      </c>
      <c r="Z102" s="17"/>
      <c r="AA102" s="17">
        <v>0</v>
      </c>
      <c r="AB102" s="17">
        <v>0</v>
      </c>
      <c r="AC102" s="17"/>
      <c r="AD102" s="17">
        <f t="shared" si="41"/>
        <v>5945</v>
      </c>
      <c r="AE102" s="19">
        <f t="shared" si="46"/>
        <v>3.1289473684210525</v>
      </c>
      <c r="AF102" s="19">
        <f t="shared" si="44"/>
        <v>32.135135135135137</v>
      </c>
      <c r="AG102" s="17">
        <f t="shared" si="42"/>
        <v>0</v>
      </c>
      <c r="AH102" s="19">
        <f t="shared" si="47"/>
        <v>0</v>
      </c>
      <c r="AI102" s="19"/>
      <c r="AJ102" s="19"/>
      <c r="AK102" s="17"/>
      <c r="AL102" s="19">
        <f t="shared" si="48"/>
        <v>0</v>
      </c>
      <c r="AM102" s="17">
        <v>268</v>
      </c>
      <c r="AN102" s="19">
        <f t="shared" si="49"/>
        <v>14.105263157894736</v>
      </c>
      <c r="AO102" s="17"/>
      <c r="AP102" s="17">
        <v>10781</v>
      </c>
      <c r="AQ102" s="19">
        <f t="shared" si="50"/>
        <v>5.6742105263157896</v>
      </c>
      <c r="AR102" s="19">
        <f t="shared" si="55"/>
        <v>1.8134566862910009</v>
      </c>
      <c r="AS102" s="17"/>
      <c r="AT102" s="17"/>
      <c r="AU102" s="17"/>
      <c r="AV102" s="17">
        <f t="shared" si="43"/>
        <v>0</v>
      </c>
      <c r="AW102" s="17" t="s">
        <v>13</v>
      </c>
      <c r="AX102" s="17" t="s">
        <v>429</v>
      </c>
      <c r="AY102" s="22">
        <v>843.28602560511081</v>
      </c>
      <c r="AZ102" s="22">
        <v>3912.1171900165718</v>
      </c>
      <c r="BA102" s="19">
        <f t="shared" si="51"/>
        <v>2.0590090473771432</v>
      </c>
      <c r="BB102" s="5">
        <v>1.2608695652173914</v>
      </c>
      <c r="BC102" s="19">
        <f t="shared" si="52"/>
        <v>1.3272311212814645</v>
      </c>
      <c r="BD102" s="22">
        <v>18.260869565217391</v>
      </c>
      <c r="BE102" s="20" t="s">
        <v>14</v>
      </c>
    </row>
    <row r="103" spans="1:57" x14ac:dyDescent="0.25">
      <c r="A103" s="23" t="s">
        <v>813</v>
      </c>
      <c r="B103" s="17" t="s">
        <v>700</v>
      </c>
      <c r="C103" s="17" t="s">
        <v>701</v>
      </c>
      <c r="D103" s="17">
        <v>44370</v>
      </c>
      <c r="E103" s="17" t="s">
        <v>609</v>
      </c>
      <c r="F103" s="17">
        <v>44213</v>
      </c>
      <c r="G103" s="17">
        <v>244400552</v>
      </c>
      <c r="H103" s="17" t="s">
        <v>15</v>
      </c>
      <c r="I103" s="17">
        <v>208</v>
      </c>
      <c r="J103" s="17">
        <v>1</v>
      </c>
      <c r="K103" s="17">
        <v>1</v>
      </c>
      <c r="L103" s="17" t="s">
        <v>12</v>
      </c>
      <c r="M103" s="21">
        <v>837</v>
      </c>
      <c r="N103" s="17">
        <v>3.5</v>
      </c>
      <c r="O103" s="17">
        <v>5</v>
      </c>
      <c r="P103" s="17">
        <v>1</v>
      </c>
      <c r="Q103" s="17" t="s">
        <v>13</v>
      </c>
      <c r="R103" s="17" t="s">
        <v>42</v>
      </c>
      <c r="S103" s="17">
        <v>80</v>
      </c>
      <c r="T103" s="18">
        <f t="shared" si="45"/>
        <v>9.55794504181601E-2</v>
      </c>
      <c r="U103" s="17">
        <v>2107</v>
      </c>
      <c r="V103" s="17"/>
      <c r="W103" s="17">
        <v>126</v>
      </c>
      <c r="X103" s="17"/>
      <c r="Y103" s="17">
        <v>100</v>
      </c>
      <c r="Z103" s="17"/>
      <c r="AA103" s="17">
        <v>0</v>
      </c>
      <c r="AB103" s="17">
        <v>0</v>
      </c>
      <c r="AC103" s="17"/>
      <c r="AD103" s="17">
        <f t="shared" si="41"/>
        <v>2333</v>
      </c>
      <c r="AE103" s="19">
        <f t="shared" si="46"/>
        <v>2.7873357228195936</v>
      </c>
      <c r="AF103" s="19">
        <f t="shared" si="44"/>
        <v>29.162500000000001</v>
      </c>
      <c r="AG103" s="17">
        <f t="shared" si="42"/>
        <v>0</v>
      </c>
      <c r="AH103" s="19">
        <f t="shared" si="47"/>
        <v>0</v>
      </c>
      <c r="AI103" s="19"/>
      <c r="AJ103" s="19"/>
      <c r="AK103" s="17"/>
      <c r="AL103" s="19">
        <f t="shared" si="48"/>
        <v>0</v>
      </c>
      <c r="AM103" s="17">
        <v>73</v>
      </c>
      <c r="AN103" s="19">
        <f t="shared" si="49"/>
        <v>8.7216248506571095</v>
      </c>
      <c r="AO103" s="17"/>
      <c r="AP103" s="17">
        <v>2028</v>
      </c>
      <c r="AQ103" s="19">
        <f t="shared" si="50"/>
        <v>2.4229390681003586</v>
      </c>
      <c r="AR103" s="19">
        <f t="shared" si="55"/>
        <v>0.86926703814830686</v>
      </c>
      <c r="AS103" s="17"/>
      <c r="AT103" s="17"/>
      <c r="AU103" s="17"/>
      <c r="AV103" s="17">
        <f t="shared" si="43"/>
        <v>0</v>
      </c>
      <c r="AW103" s="17" t="s">
        <v>13</v>
      </c>
      <c r="AX103" s="17" t="s">
        <v>429</v>
      </c>
      <c r="AY103" s="22">
        <v>158.62944624127306</v>
      </c>
      <c r="AZ103" s="22">
        <v>735.90331707203484</v>
      </c>
      <c r="BA103" s="19">
        <f t="shared" si="51"/>
        <v>0.87921543258307622</v>
      </c>
      <c r="BB103" s="5">
        <v>0.46453089244851259</v>
      </c>
      <c r="BC103" s="19">
        <f t="shared" si="52"/>
        <v>1.1099901850621567</v>
      </c>
      <c r="BD103" s="22">
        <v>6.7276887871853548</v>
      </c>
      <c r="BE103" s="20" t="s">
        <v>14</v>
      </c>
    </row>
    <row r="104" spans="1:57" x14ac:dyDescent="0.25">
      <c r="A104" s="23" t="s">
        <v>812</v>
      </c>
      <c r="B104" s="17" t="s">
        <v>698</v>
      </c>
      <c r="C104" s="17" t="s">
        <v>699</v>
      </c>
      <c r="D104" s="17">
        <v>44370</v>
      </c>
      <c r="E104" s="17" t="s">
        <v>609</v>
      </c>
      <c r="F104" s="17">
        <v>44213</v>
      </c>
      <c r="G104" s="17">
        <v>244400552</v>
      </c>
      <c r="H104" s="17" t="s">
        <v>15</v>
      </c>
      <c r="I104" s="17">
        <v>207</v>
      </c>
      <c r="J104" s="17">
        <v>1</v>
      </c>
      <c r="K104" s="17">
        <v>1</v>
      </c>
      <c r="L104" s="17" t="s">
        <v>12</v>
      </c>
      <c r="M104" s="21">
        <v>1135</v>
      </c>
      <c r="N104" s="17">
        <v>6.5</v>
      </c>
      <c r="O104" s="17">
        <v>10</v>
      </c>
      <c r="P104" s="17">
        <v>1</v>
      </c>
      <c r="Q104" s="17" t="s">
        <v>13</v>
      </c>
      <c r="R104" s="17" t="s">
        <v>42</v>
      </c>
      <c r="S104" s="17">
        <v>100</v>
      </c>
      <c r="T104" s="18">
        <f t="shared" si="45"/>
        <v>8.8105726872246701E-2</v>
      </c>
      <c r="U104" s="17">
        <v>2769</v>
      </c>
      <c r="V104" s="17"/>
      <c r="W104" s="17">
        <v>177</v>
      </c>
      <c r="X104" s="17"/>
      <c r="Y104" s="17">
        <v>155</v>
      </c>
      <c r="Z104" s="17"/>
      <c r="AA104" s="17">
        <v>0</v>
      </c>
      <c r="AB104" s="17">
        <v>0</v>
      </c>
      <c r="AC104" s="17"/>
      <c r="AD104" s="17">
        <f t="shared" si="41"/>
        <v>3101</v>
      </c>
      <c r="AE104" s="19">
        <f t="shared" si="46"/>
        <v>2.7321585903083698</v>
      </c>
      <c r="AF104" s="19">
        <f t="shared" si="44"/>
        <v>31.01</v>
      </c>
      <c r="AG104" s="17">
        <f t="shared" si="42"/>
        <v>0</v>
      </c>
      <c r="AH104" s="19">
        <f t="shared" si="47"/>
        <v>0</v>
      </c>
      <c r="AI104" s="19"/>
      <c r="AJ104" s="19"/>
      <c r="AK104" s="17"/>
      <c r="AL104" s="19">
        <f t="shared" si="48"/>
        <v>0</v>
      </c>
      <c r="AM104" s="17">
        <v>197</v>
      </c>
      <c r="AN104" s="19">
        <f t="shared" si="49"/>
        <v>17.356828193832598</v>
      </c>
      <c r="AO104" s="17"/>
      <c r="AP104" s="17">
        <v>6496</v>
      </c>
      <c r="AQ104" s="19">
        <f t="shared" si="50"/>
        <v>5.7233480176211451</v>
      </c>
      <c r="AR104" s="19">
        <f t="shared" si="55"/>
        <v>2.0948081264108351</v>
      </c>
      <c r="AS104" s="17"/>
      <c r="AT104" s="17"/>
      <c r="AU104" s="17"/>
      <c r="AV104" s="17">
        <f t="shared" si="43"/>
        <v>0</v>
      </c>
      <c r="AW104" s="17" t="s">
        <v>13</v>
      </c>
      <c r="AX104" s="17" t="s">
        <v>429</v>
      </c>
      <c r="AY104" s="22">
        <v>508.11483371958076</v>
      </c>
      <c r="AZ104" s="22">
        <v>2357.212991962494</v>
      </c>
      <c r="BA104" s="19">
        <f t="shared" si="51"/>
        <v>2.0768396404955896</v>
      </c>
      <c r="BB104" s="5">
        <v>0.86270022883295194</v>
      </c>
      <c r="BC104" s="19">
        <f t="shared" si="52"/>
        <v>1.5201766146836158</v>
      </c>
      <c r="BD104" s="22">
        <v>12.494279176201372</v>
      </c>
      <c r="BE104" s="20" t="s">
        <v>14</v>
      </c>
    </row>
    <row r="105" spans="1:57" x14ac:dyDescent="0.25">
      <c r="A105" s="23" t="s">
        <v>810</v>
      </c>
      <c r="B105" s="17" t="s">
        <v>610</v>
      </c>
      <c r="C105" s="17" t="s">
        <v>611</v>
      </c>
      <c r="D105" s="17">
        <v>44370</v>
      </c>
      <c r="E105" s="17" t="s">
        <v>609</v>
      </c>
      <c r="F105" s="17">
        <v>44213</v>
      </c>
      <c r="G105" s="17">
        <v>244400552</v>
      </c>
      <c r="H105" s="17" t="s">
        <v>15</v>
      </c>
      <c r="I105" s="17">
        <v>175</v>
      </c>
      <c r="J105" s="17">
        <v>1</v>
      </c>
      <c r="K105" s="17">
        <v>1</v>
      </c>
      <c r="L105" s="17" t="s">
        <v>12</v>
      </c>
      <c r="M105" s="21">
        <v>3770</v>
      </c>
      <c r="N105" s="17">
        <v>16.5</v>
      </c>
      <c r="O105" s="17">
        <v>20</v>
      </c>
      <c r="P105" s="17">
        <v>2</v>
      </c>
      <c r="Q105" s="17" t="s">
        <v>13</v>
      </c>
      <c r="R105" s="17" t="s">
        <v>42</v>
      </c>
      <c r="S105" s="17">
        <v>340</v>
      </c>
      <c r="T105" s="18">
        <f t="shared" si="45"/>
        <v>9.0185676392572939E-2</v>
      </c>
      <c r="U105" s="17">
        <v>14564</v>
      </c>
      <c r="V105" s="17"/>
      <c r="W105" s="17">
        <v>535</v>
      </c>
      <c r="X105" s="17"/>
      <c r="Y105" s="17">
        <v>1133</v>
      </c>
      <c r="Z105" s="17"/>
      <c r="AA105" s="17">
        <v>0</v>
      </c>
      <c r="AB105" s="17">
        <v>0</v>
      </c>
      <c r="AC105" s="17"/>
      <c r="AD105" s="17">
        <f t="shared" si="41"/>
        <v>16232</v>
      </c>
      <c r="AE105" s="19">
        <f t="shared" si="46"/>
        <v>4.3055702917771885</v>
      </c>
      <c r="AF105" s="19">
        <f t="shared" si="44"/>
        <v>47.741176470588236</v>
      </c>
      <c r="AG105" s="17">
        <f t="shared" si="42"/>
        <v>0</v>
      </c>
      <c r="AH105" s="19">
        <f t="shared" si="47"/>
        <v>0</v>
      </c>
      <c r="AI105" s="19"/>
      <c r="AJ105" s="19"/>
      <c r="AK105" s="17"/>
      <c r="AL105" s="19">
        <f t="shared" si="48"/>
        <v>0</v>
      </c>
      <c r="AM105" s="17">
        <v>881</v>
      </c>
      <c r="AN105" s="19">
        <f t="shared" si="49"/>
        <v>23.368700265251988</v>
      </c>
      <c r="AO105" s="17"/>
      <c r="AP105" s="17">
        <v>36539</v>
      </c>
      <c r="AQ105" s="19">
        <f t="shared" si="50"/>
        <v>9.6920424403183016</v>
      </c>
      <c r="AR105" s="19">
        <f t="shared" si="55"/>
        <v>2.2510473139477574</v>
      </c>
      <c r="AS105" s="17"/>
      <c r="AT105" s="17"/>
      <c r="AU105" s="17"/>
      <c r="AV105" s="17">
        <f t="shared" si="43"/>
        <v>0</v>
      </c>
      <c r="AW105" s="17" t="s">
        <v>13</v>
      </c>
      <c r="AX105" s="17" t="s">
        <v>429</v>
      </c>
      <c r="AY105" s="22">
        <v>2858.0677200245937</v>
      </c>
      <c r="AZ105" s="22">
        <v>13258.960208330907</v>
      </c>
      <c r="BA105" s="19">
        <f t="shared" si="51"/>
        <v>3.5169655725015669</v>
      </c>
      <c r="BB105" s="5">
        <v>2.1899313501144166</v>
      </c>
      <c r="BC105" s="19">
        <f t="shared" si="52"/>
        <v>1.1617672944904067</v>
      </c>
      <c r="BD105" s="22">
        <v>31.716247139588102</v>
      </c>
      <c r="BE105" s="20" t="s">
        <v>14</v>
      </c>
    </row>
    <row r="106" spans="1:57" x14ac:dyDescent="0.25">
      <c r="A106" s="16" t="s">
        <v>338</v>
      </c>
      <c r="B106" s="17" t="s">
        <v>339</v>
      </c>
      <c r="C106" s="17" t="s">
        <v>340</v>
      </c>
      <c r="D106" s="17">
        <v>44110</v>
      </c>
      <c r="E106" s="17" t="s">
        <v>338</v>
      </c>
      <c r="F106" s="17">
        <v>44085</v>
      </c>
      <c r="G106" s="17">
        <v>200072726</v>
      </c>
      <c r="H106" s="17" t="s">
        <v>278</v>
      </c>
      <c r="I106" s="17">
        <v>89</v>
      </c>
      <c r="J106" s="17">
        <v>1</v>
      </c>
      <c r="K106" s="17">
        <v>1</v>
      </c>
      <c r="L106" s="17" t="s">
        <v>277</v>
      </c>
      <c r="M106" s="17">
        <v>988</v>
      </c>
      <c r="N106" s="17">
        <v>10</v>
      </c>
      <c r="O106" s="17">
        <v>40</v>
      </c>
      <c r="P106" s="17">
        <v>3</v>
      </c>
      <c r="Q106" s="17" t="s">
        <v>13</v>
      </c>
      <c r="R106" s="17" t="s">
        <v>20</v>
      </c>
      <c r="S106" s="17">
        <v>119</v>
      </c>
      <c r="T106" s="18">
        <f t="shared" si="45"/>
        <v>0.12044534412955465</v>
      </c>
      <c r="U106" s="17">
        <v>2200</v>
      </c>
      <c r="V106" s="17">
        <v>52</v>
      </c>
      <c r="W106" s="17">
        <v>21</v>
      </c>
      <c r="X106" s="17">
        <v>0</v>
      </c>
      <c r="Y106" s="17"/>
      <c r="Z106" s="17"/>
      <c r="AA106" s="17"/>
      <c r="AB106" s="17"/>
      <c r="AC106" s="17"/>
      <c r="AD106" s="17">
        <f t="shared" si="41"/>
        <v>2221</v>
      </c>
      <c r="AE106" s="19">
        <f t="shared" si="46"/>
        <v>2.2479757085020244</v>
      </c>
      <c r="AF106" s="19">
        <f t="shared" si="44"/>
        <v>18.663865546218489</v>
      </c>
      <c r="AG106" s="17">
        <f t="shared" si="42"/>
        <v>52</v>
      </c>
      <c r="AH106" s="19">
        <f t="shared" si="47"/>
        <v>5.2631578947368425</v>
      </c>
      <c r="AI106" s="19">
        <f t="shared" ref="AI106:AI114" si="58">AD106/AG106</f>
        <v>42.71153846153846</v>
      </c>
      <c r="AJ106" s="19">
        <f t="shared" ref="AJ106:AJ114" si="59">AI106/2</f>
        <v>21.35576923076923</v>
      </c>
      <c r="AK106" s="17"/>
      <c r="AL106" s="19">
        <f t="shared" si="48"/>
        <v>0</v>
      </c>
      <c r="AM106" s="17">
        <v>55</v>
      </c>
      <c r="AN106" s="19">
        <f t="shared" si="49"/>
        <v>5.566801619433198</v>
      </c>
      <c r="AO106" s="17">
        <v>773</v>
      </c>
      <c r="AP106" s="17">
        <v>1165</v>
      </c>
      <c r="AQ106" s="19">
        <f t="shared" si="50"/>
        <v>1.1791497975708503</v>
      </c>
      <c r="AR106" s="19">
        <f t="shared" si="55"/>
        <v>0.52453849617289505</v>
      </c>
      <c r="AS106" s="17">
        <v>365</v>
      </c>
      <c r="AT106" s="17">
        <v>0</v>
      </c>
      <c r="AU106" s="17">
        <v>1</v>
      </c>
      <c r="AV106" s="17">
        <f t="shared" si="43"/>
        <v>366</v>
      </c>
      <c r="AW106" s="17" t="s">
        <v>14</v>
      </c>
      <c r="AX106" s="17"/>
      <c r="AY106" s="22">
        <v>202.90240493919862</v>
      </c>
      <c r="AZ106" s="22">
        <v>703.18983594424571</v>
      </c>
      <c r="BA106" s="19">
        <f t="shared" si="51"/>
        <v>0.71173060318243497</v>
      </c>
      <c r="BB106" s="5">
        <v>0.73681818181818182</v>
      </c>
      <c r="BC106" s="19">
        <f t="shared" si="52"/>
        <v>1.4915347810084654</v>
      </c>
      <c r="BD106" s="17">
        <v>8</v>
      </c>
      <c r="BE106" s="20" t="s">
        <v>13</v>
      </c>
    </row>
    <row r="107" spans="1:57" x14ac:dyDescent="0.25">
      <c r="A107" s="16" t="s">
        <v>571</v>
      </c>
      <c r="B107" s="17" t="s">
        <v>572</v>
      </c>
      <c r="C107" s="17" t="s">
        <v>573</v>
      </c>
      <c r="D107" s="17">
        <v>44590</v>
      </c>
      <c r="E107" s="17" t="s">
        <v>571</v>
      </c>
      <c r="F107" s="17">
        <v>44086</v>
      </c>
      <c r="G107" s="17">
        <v>200072726</v>
      </c>
      <c r="H107" s="17" t="s">
        <v>278</v>
      </c>
      <c r="I107" s="17">
        <v>163</v>
      </c>
      <c r="J107" s="17">
        <v>1</v>
      </c>
      <c r="K107" s="17">
        <v>1</v>
      </c>
      <c r="L107" s="17" t="s">
        <v>277</v>
      </c>
      <c r="M107" s="17">
        <v>1077</v>
      </c>
      <c r="N107" s="17">
        <v>5</v>
      </c>
      <c r="O107" s="17">
        <v>8</v>
      </c>
      <c r="P107" s="17">
        <v>1</v>
      </c>
      <c r="Q107" s="17" t="s">
        <v>14</v>
      </c>
      <c r="R107" s="17" t="s">
        <v>20</v>
      </c>
      <c r="S107" s="17">
        <v>96</v>
      </c>
      <c r="T107" s="18">
        <f t="shared" si="45"/>
        <v>8.9136490250696379E-2</v>
      </c>
      <c r="U107" s="17">
        <v>1803</v>
      </c>
      <c r="V107" s="17">
        <v>118</v>
      </c>
      <c r="W107" s="17">
        <v>132</v>
      </c>
      <c r="X107" s="17">
        <v>3</v>
      </c>
      <c r="Y107" s="17">
        <v>105</v>
      </c>
      <c r="Z107" s="17">
        <v>1</v>
      </c>
      <c r="AA107" s="17"/>
      <c r="AB107" s="17"/>
      <c r="AC107" s="17">
        <v>11</v>
      </c>
      <c r="AD107" s="17">
        <f t="shared" si="41"/>
        <v>2040</v>
      </c>
      <c r="AE107" s="19">
        <f t="shared" si="46"/>
        <v>1.8941504178272981</v>
      </c>
      <c r="AF107" s="19">
        <f t="shared" si="44"/>
        <v>21.25</v>
      </c>
      <c r="AG107" s="17">
        <f t="shared" si="42"/>
        <v>122</v>
      </c>
      <c r="AH107" s="19">
        <f t="shared" si="47"/>
        <v>11.327762302692665</v>
      </c>
      <c r="AI107" s="19">
        <f t="shared" si="58"/>
        <v>16.721311475409838</v>
      </c>
      <c r="AJ107" s="19">
        <f t="shared" si="59"/>
        <v>8.3606557377049189</v>
      </c>
      <c r="AK107" s="17"/>
      <c r="AL107" s="19">
        <f t="shared" si="48"/>
        <v>0</v>
      </c>
      <c r="AM107" s="17">
        <v>85</v>
      </c>
      <c r="AN107" s="19">
        <f t="shared" si="49"/>
        <v>7.8922934076137423</v>
      </c>
      <c r="AO107" s="17">
        <v>909</v>
      </c>
      <c r="AP107" s="17">
        <v>1790</v>
      </c>
      <c r="AQ107" s="19">
        <f t="shared" si="50"/>
        <v>1.6620241411327763</v>
      </c>
      <c r="AR107" s="19">
        <f t="shared" si="55"/>
        <v>0.87745098039215685</v>
      </c>
      <c r="AS107" s="17">
        <v>336</v>
      </c>
      <c r="AT107" s="17"/>
      <c r="AU107" s="17">
        <v>1</v>
      </c>
      <c r="AV107" s="17">
        <f t="shared" si="43"/>
        <v>337</v>
      </c>
      <c r="AW107" s="17" t="s">
        <v>14</v>
      </c>
      <c r="AX107" s="17"/>
      <c r="AY107" s="22">
        <v>311.75562647310346</v>
      </c>
      <c r="AZ107" s="22">
        <v>1649.7915381768842</v>
      </c>
      <c r="BA107" s="19">
        <f t="shared" si="51"/>
        <v>1.5318398683165126</v>
      </c>
      <c r="BB107" s="5">
        <v>0.46340909090909094</v>
      </c>
      <c r="BC107" s="19">
        <f t="shared" si="52"/>
        <v>0.86055541487296372</v>
      </c>
      <c r="BD107" s="17">
        <v>6</v>
      </c>
      <c r="BE107" s="20" t="s">
        <v>13</v>
      </c>
    </row>
    <row r="108" spans="1:57" x14ac:dyDescent="0.25">
      <c r="A108" s="23" t="s">
        <v>814</v>
      </c>
      <c r="B108" s="17" t="s">
        <v>211</v>
      </c>
      <c r="C108" s="17" t="s">
        <v>212</v>
      </c>
      <c r="D108" s="17">
        <v>44270</v>
      </c>
      <c r="E108" s="17" t="s">
        <v>210</v>
      </c>
      <c r="F108" s="17">
        <v>44087</v>
      </c>
      <c r="G108" s="17">
        <v>200071546</v>
      </c>
      <c r="H108" s="17" t="s">
        <v>203</v>
      </c>
      <c r="I108" s="17">
        <v>48</v>
      </c>
      <c r="J108" s="17">
        <v>1</v>
      </c>
      <c r="K108" s="17">
        <v>1</v>
      </c>
      <c r="L108" s="17" t="s">
        <v>202</v>
      </c>
      <c r="M108" s="21">
        <v>6583</v>
      </c>
      <c r="N108" s="17">
        <v>17.5</v>
      </c>
      <c r="O108" s="17">
        <v>48</v>
      </c>
      <c r="P108" s="17">
        <v>2</v>
      </c>
      <c r="Q108" s="17" t="s">
        <v>13</v>
      </c>
      <c r="R108" s="17"/>
      <c r="S108" s="17">
        <v>390</v>
      </c>
      <c r="T108" s="18">
        <f t="shared" si="45"/>
        <v>5.9243506000303814E-2</v>
      </c>
      <c r="U108" s="17">
        <v>9161</v>
      </c>
      <c r="V108" s="17">
        <v>1888</v>
      </c>
      <c r="W108" s="17">
        <v>0</v>
      </c>
      <c r="X108" s="17">
        <v>0</v>
      </c>
      <c r="Y108" s="17">
        <v>0</v>
      </c>
      <c r="Z108" s="17">
        <v>0</v>
      </c>
      <c r="AA108" s="17">
        <v>0</v>
      </c>
      <c r="AB108" s="17">
        <v>0</v>
      </c>
      <c r="AC108" s="17">
        <v>41</v>
      </c>
      <c r="AD108" s="17">
        <f t="shared" si="41"/>
        <v>9161</v>
      </c>
      <c r="AE108" s="19">
        <f t="shared" si="46"/>
        <v>1.3916147653045723</v>
      </c>
      <c r="AF108" s="19">
        <f t="shared" si="44"/>
        <v>23.48974358974359</v>
      </c>
      <c r="AG108" s="17">
        <f t="shared" si="42"/>
        <v>1888</v>
      </c>
      <c r="AH108" s="19">
        <f t="shared" si="47"/>
        <v>28.679933161172716</v>
      </c>
      <c r="AI108" s="19">
        <f t="shared" si="58"/>
        <v>4.8522245762711869</v>
      </c>
      <c r="AJ108" s="19">
        <f t="shared" si="59"/>
        <v>2.4261122881355934</v>
      </c>
      <c r="AK108" s="17">
        <v>1798</v>
      </c>
      <c r="AL108" s="19">
        <f t="shared" si="48"/>
        <v>27.312775330396477</v>
      </c>
      <c r="AM108" s="17">
        <v>1480</v>
      </c>
      <c r="AN108" s="19">
        <f t="shared" si="49"/>
        <v>22.482150994987087</v>
      </c>
      <c r="AO108" s="17"/>
      <c r="AP108" s="17">
        <v>53390</v>
      </c>
      <c r="AQ108" s="19">
        <f t="shared" si="50"/>
        <v>8.11028406501595</v>
      </c>
      <c r="AR108" s="19">
        <f t="shared" si="55"/>
        <v>5.8279663792162424</v>
      </c>
      <c r="AS108" s="17">
        <v>4652</v>
      </c>
      <c r="AT108" s="17"/>
      <c r="AU108" s="17">
        <v>22</v>
      </c>
      <c r="AV108" s="17">
        <f t="shared" si="43"/>
        <v>4674</v>
      </c>
      <c r="AW108" s="17"/>
      <c r="AX108" s="17"/>
      <c r="AY108" s="17">
        <v>5467</v>
      </c>
      <c r="AZ108" s="17">
        <v>17577</v>
      </c>
      <c r="BA108" s="19">
        <f t="shared" si="51"/>
        <v>2.6700592435060004</v>
      </c>
      <c r="BB108" s="21">
        <v>2.4</v>
      </c>
      <c r="BC108" s="19">
        <f t="shared" si="52"/>
        <v>0.72915084308066236</v>
      </c>
      <c r="BD108" s="17">
        <v>17</v>
      </c>
      <c r="BE108" s="20" t="s">
        <v>13</v>
      </c>
    </row>
    <row r="109" spans="1:57" x14ac:dyDescent="0.25">
      <c r="A109" s="23" t="s">
        <v>815</v>
      </c>
      <c r="B109" s="17" t="s">
        <v>220</v>
      </c>
      <c r="C109" s="17" t="s">
        <v>221</v>
      </c>
      <c r="D109" s="17">
        <v>44270</v>
      </c>
      <c r="E109" s="17" t="s">
        <v>210</v>
      </c>
      <c r="F109" s="17">
        <v>44087</v>
      </c>
      <c r="G109" s="17">
        <v>200071546</v>
      </c>
      <c r="H109" s="17" t="s">
        <v>203</v>
      </c>
      <c r="I109" s="17">
        <v>51</v>
      </c>
      <c r="J109" s="17">
        <v>1</v>
      </c>
      <c r="K109" s="17">
        <v>1</v>
      </c>
      <c r="L109" s="17" t="s">
        <v>202</v>
      </c>
      <c r="M109" s="21">
        <v>1290</v>
      </c>
      <c r="N109" s="17">
        <v>5.2</v>
      </c>
      <c r="O109" s="17">
        <v>10</v>
      </c>
      <c r="P109" s="17">
        <v>0</v>
      </c>
      <c r="Q109" s="17" t="s">
        <v>14</v>
      </c>
      <c r="R109" s="17"/>
      <c r="S109" s="17">
        <v>70</v>
      </c>
      <c r="T109" s="18">
        <f t="shared" si="45"/>
        <v>5.4263565891472867E-2</v>
      </c>
      <c r="U109" s="17">
        <v>3036</v>
      </c>
      <c r="V109" s="17">
        <v>291</v>
      </c>
      <c r="W109" s="17">
        <v>0</v>
      </c>
      <c r="X109" s="17">
        <v>0</v>
      </c>
      <c r="Y109" s="17">
        <v>26</v>
      </c>
      <c r="Z109" s="17">
        <v>0</v>
      </c>
      <c r="AA109" s="17">
        <v>0</v>
      </c>
      <c r="AB109" s="17">
        <v>0</v>
      </c>
      <c r="AC109" s="17">
        <v>3</v>
      </c>
      <c r="AD109" s="17">
        <f t="shared" si="41"/>
        <v>3062</v>
      </c>
      <c r="AE109" s="19">
        <f t="shared" si="46"/>
        <v>2.3736434108527131</v>
      </c>
      <c r="AF109" s="19">
        <f t="shared" si="44"/>
        <v>43.74285714285714</v>
      </c>
      <c r="AG109" s="17">
        <f t="shared" si="42"/>
        <v>291</v>
      </c>
      <c r="AH109" s="19">
        <f t="shared" si="47"/>
        <v>22.558139534883722</v>
      </c>
      <c r="AI109" s="19">
        <f t="shared" si="58"/>
        <v>10.52233676975945</v>
      </c>
      <c r="AJ109" s="19">
        <f t="shared" si="59"/>
        <v>5.261168384879725</v>
      </c>
      <c r="AK109" s="17"/>
      <c r="AL109" s="19">
        <f t="shared" si="48"/>
        <v>0</v>
      </c>
      <c r="AM109" s="17">
        <v>126</v>
      </c>
      <c r="AN109" s="19">
        <f t="shared" si="49"/>
        <v>9.7674418604651159</v>
      </c>
      <c r="AO109" s="17">
        <v>0</v>
      </c>
      <c r="AP109" s="17">
        <v>3393</v>
      </c>
      <c r="AQ109" s="19">
        <f t="shared" si="50"/>
        <v>2.6302325581395349</v>
      </c>
      <c r="AR109" s="19">
        <f t="shared" si="55"/>
        <v>1.1080992815153494</v>
      </c>
      <c r="AS109" s="17">
        <v>495</v>
      </c>
      <c r="AT109" s="17">
        <v>0</v>
      </c>
      <c r="AU109" s="17">
        <v>0</v>
      </c>
      <c r="AV109" s="17">
        <f t="shared" si="43"/>
        <v>495</v>
      </c>
      <c r="AW109" s="17"/>
      <c r="AX109" s="17"/>
      <c r="AY109" s="17">
        <v>510</v>
      </c>
      <c r="AZ109" s="17">
        <v>2983</v>
      </c>
      <c r="BA109" s="19">
        <f t="shared" si="51"/>
        <v>2.3124031007751937</v>
      </c>
      <c r="BB109" s="21">
        <v>0.1</v>
      </c>
      <c r="BC109" s="19">
        <f t="shared" si="52"/>
        <v>0.15503875968992248</v>
      </c>
      <c r="BD109" s="17">
        <v>16</v>
      </c>
      <c r="BE109" s="20" t="s">
        <v>13</v>
      </c>
    </row>
    <row r="110" spans="1:57" x14ac:dyDescent="0.25">
      <c r="A110" s="16" t="s">
        <v>506</v>
      </c>
      <c r="B110" s="17" t="s">
        <v>507</v>
      </c>
      <c r="C110" s="17" t="s">
        <v>508</v>
      </c>
      <c r="D110" s="17">
        <v>44690</v>
      </c>
      <c r="E110" s="17" t="s">
        <v>506</v>
      </c>
      <c r="F110" s="17">
        <v>44088</v>
      </c>
      <c r="G110" s="17">
        <v>200067635</v>
      </c>
      <c r="H110" s="17" t="s">
        <v>93</v>
      </c>
      <c r="I110" s="17">
        <v>142</v>
      </c>
      <c r="J110" s="17">
        <v>1</v>
      </c>
      <c r="K110" s="17">
        <v>1</v>
      </c>
      <c r="L110" s="17"/>
      <c r="M110" s="17">
        <v>3100</v>
      </c>
      <c r="N110" s="17">
        <v>5.3</v>
      </c>
      <c r="O110" s="17">
        <v>20</v>
      </c>
      <c r="P110" s="17"/>
      <c r="Q110" s="17" t="s">
        <v>14</v>
      </c>
      <c r="R110" s="17" t="s">
        <v>181</v>
      </c>
      <c r="S110" s="17">
        <v>170</v>
      </c>
      <c r="T110" s="18">
        <f t="shared" si="45"/>
        <v>5.4838709677419356E-2</v>
      </c>
      <c r="U110" s="17">
        <v>4202</v>
      </c>
      <c r="V110" s="17">
        <v>390</v>
      </c>
      <c r="W110" s="17"/>
      <c r="X110" s="17"/>
      <c r="Y110" s="17"/>
      <c r="Z110" s="17"/>
      <c r="AA110" s="17"/>
      <c r="AB110" s="17"/>
      <c r="AC110" s="17">
        <v>9</v>
      </c>
      <c r="AD110" s="17">
        <f t="shared" si="41"/>
        <v>4202</v>
      </c>
      <c r="AE110" s="19">
        <f t="shared" si="46"/>
        <v>1.3554838709677419</v>
      </c>
      <c r="AF110" s="19">
        <f t="shared" si="44"/>
        <v>24.71764705882353</v>
      </c>
      <c r="AG110" s="17">
        <f t="shared" si="42"/>
        <v>390</v>
      </c>
      <c r="AH110" s="19">
        <f t="shared" si="47"/>
        <v>12.580645161290322</v>
      </c>
      <c r="AI110" s="19">
        <f t="shared" si="58"/>
        <v>10.774358974358975</v>
      </c>
      <c r="AJ110" s="19">
        <f t="shared" si="59"/>
        <v>5.3871794871794876</v>
      </c>
      <c r="AK110" s="17"/>
      <c r="AL110" s="19">
        <f t="shared" si="48"/>
        <v>0</v>
      </c>
      <c r="AM110" s="17">
        <v>327</v>
      </c>
      <c r="AN110" s="19">
        <f t="shared" si="49"/>
        <v>10.548387096774194</v>
      </c>
      <c r="AO110" s="17">
        <v>3392</v>
      </c>
      <c r="AP110" s="17">
        <v>7847</v>
      </c>
      <c r="AQ110" s="19">
        <f t="shared" si="50"/>
        <v>2.5312903225806451</v>
      </c>
      <c r="AR110" s="19">
        <f t="shared" si="55"/>
        <v>1.8674440742503571</v>
      </c>
      <c r="AS110" s="17">
        <v>1847</v>
      </c>
      <c r="AT110" s="17">
        <v>8</v>
      </c>
      <c r="AU110" s="17">
        <v>0</v>
      </c>
      <c r="AV110" s="17">
        <f t="shared" si="43"/>
        <v>1855</v>
      </c>
      <c r="AW110" s="17" t="s">
        <v>14</v>
      </c>
      <c r="AX110" s="17"/>
      <c r="AY110" s="17"/>
      <c r="AZ110" s="17">
        <v>5806</v>
      </c>
      <c r="BA110" s="19">
        <f t="shared" si="51"/>
        <v>1.8729032258064515</v>
      </c>
      <c r="BB110" s="17">
        <v>0</v>
      </c>
      <c r="BC110" s="19">
        <f t="shared" si="52"/>
        <v>0</v>
      </c>
      <c r="BD110" s="17">
        <v>19</v>
      </c>
      <c r="BE110" s="20" t="s">
        <v>14</v>
      </c>
    </row>
    <row r="111" spans="1:57" x14ac:dyDescent="0.25">
      <c r="A111" s="16" t="s">
        <v>490</v>
      </c>
      <c r="B111" s="17" t="s">
        <v>491</v>
      </c>
      <c r="C111" s="17" t="s">
        <v>492</v>
      </c>
      <c r="D111" s="17">
        <v>44260</v>
      </c>
      <c r="E111" s="17" t="s">
        <v>490</v>
      </c>
      <c r="F111" s="17">
        <v>44089</v>
      </c>
      <c r="G111" s="17">
        <v>200072734</v>
      </c>
      <c r="H111" s="17" t="s">
        <v>473</v>
      </c>
      <c r="I111" s="17">
        <v>137</v>
      </c>
      <c r="J111" s="17">
        <v>1</v>
      </c>
      <c r="K111" s="17">
        <v>1</v>
      </c>
      <c r="L111" s="17" t="s">
        <v>472</v>
      </c>
      <c r="M111" s="17">
        <v>3680</v>
      </c>
      <c r="N111" s="17">
        <v>9.5</v>
      </c>
      <c r="O111" s="17">
        <v>21</v>
      </c>
      <c r="P111" s="17">
        <v>2</v>
      </c>
      <c r="Q111" s="17" t="s">
        <v>14</v>
      </c>
      <c r="R111" s="17"/>
      <c r="S111" s="17">
        <v>175</v>
      </c>
      <c r="T111" s="18">
        <f t="shared" si="45"/>
        <v>4.755434782608696E-2</v>
      </c>
      <c r="U111" s="17">
        <v>7645</v>
      </c>
      <c r="V111" s="17">
        <v>803</v>
      </c>
      <c r="W111" s="17">
        <v>11</v>
      </c>
      <c r="X111" s="17">
        <v>0</v>
      </c>
      <c r="Y111" s="17">
        <v>1169</v>
      </c>
      <c r="Z111" s="17">
        <v>74</v>
      </c>
      <c r="AA111" s="17">
        <v>0</v>
      </c>
      <c r="AB111" s="17">
        <v>0</v>
      </c>
      <c r="AC111" s="17">
        <v>17</v>
      </c>
      <c r="AD111" s="17">
        <f t="shared" si="41"/>
        <v>8825</v>
      </c>
      <c r="AE111" s="19">
        <f t="shared" si="46"/>
        <v>2.3980978260869565</v>
      </c>
      <c r="AF111" s="19">
        <f t="shared" si="44"/>
        <v>50.428571428571431</v>
      </c>
      <c r="AG111" s="17">
        <f t="shared" si="42"/>
        <v>877</v>
      </c>
      <c r="AH111" s="19">
        <f t="shared" si="47"/>
        <v>23.831521739130434</v>
      </c>
      <c r="AI111" s="19">
        <f t="shared" si="58"/>
        <v>10.062713797035348</v>
      </c>
      <c r="AJ111" s="19">
        <f t="shared" si="59"/>
        <v>5.0313568985176742</v>
      </c>
      <c r="AK111" s="17"/>
      <c r="AL111" s="19">
        <f t="shared" si="48"/>
        <v>0</v>
      </c>
      <c r="AM111" s="17">
        <v>593</v>
      </c>
      <c r="AN111" s="19">
        <f t="shared" si="49"/>
        <v>16.114130434782609</v>
      </c>
      <c r="AO111" s="17"/>
      <c r="AP111" s="17">
        <v>23857</v>
      </c>
      <c r="AQ111" s="19">
        <f t="shared" si="50"/>
        <v>6.4828804347826088</v>
      </c>
      <c r="AR111" s="19">
        <f t="shared" si="55"/>
        <v>2.7033427762039661</v>
      </c>
      <c r="AS111" s="17">
        <v>229</v>
      </c>
      <c r="AT111" s="17">
        <v>0</v>
      </c>
      <c r="AU111" s="17">
        <v>13</v>
      </c>
      <c r="AV111" s="17">
        <f t="shared" si="43"/>
        <v>242</v>
      </c>
      <c r="AW111" s="17" t="s">
        <v>14</v>
      </c>
      <c r="AX111" s="17"/>
      <c r="AY111" s="22">
        <v>1028.7571513208336</v>
      </c>
      <c r="AZ111" s="22">
        <v>12972.671353762607</v>
      </c>
      <c r="BA111" s="19">
        <f t="shared" si="51"/>
        <v>3.5251824330876649</v>
      </c>
      <c r="BB111" s="5">
        <v>0.98181818181818192</v>
      </c>
      <c r="BC111" s="19">
        <f t="shared" si="52"/>
        <v>0.53359683794466406</v>
      </c>
      <c r="BD111" s="17">
        <v>7</v>
      </c>
      <c r="BE111" s="20" t="s">
        <v>13</v>
      </c>
    </row>
    <row r="112" spans="1:57" x14ac:dyDescent="0.25">
      <c r="A112" s="16" t="s">
        <v>592</v>
      </c>
      <c r="B112" s="17" t="s">
        <v>593</v>
      </c>
      <c r="C112" s="17" t="s">
        <v>594</v>
      </c>
      <c r="D112" s="17">
        <v>44170</v>
      </c>
      <c r="E112" s="17" t="s">
        <v>592</v>
      </c>
      <c r="F112" s="17">
        <v>44091</v>
      </c>
      <c r="G112" s="17">
        <v>200072726</v>
      </c>
      <c r="H112" s="17" t="s">
        <v>278</v>
      </c>
      <c r="I112" s="17">
        <v>170</v>
      </c>
      <c r="J112" s="17">
        <v>1</v>
      </c>
      <c r="K112" s="17">
        <v>1</v>
      </c>
      <c r="L112" s="17" t="s">
        <v>291</v>
      </c>
      <c r="M112" s="17">
        <v>1559</v>
      </c>
      <c r="N112" s="17">
        <v>12</v>
      </c>
      <c r="O112" s="17">
        <v>16</v>
      </c>
      <c r="P112" s="17">
        <v>1</v>
      </c>
      <c r="Q112" s="17" t="s">
        <v>13</v>
      </c>
      <c r="R112" s="17" t="s">
        <v>20</v>
      </c>
      <c r="S112" s="17">
        <v>162</v>
      </c>
      <c r="T112" s="18">
        <f t="shared" si="45"/>
        <v>0.10391276459268763</v>
      </c>
      <c r="U112" s="17">
        <v>4004</v>
      </c>
      <c r="V112" s="17">
        <v>241</v>
      </c>
      <c r="W112" s="17">
        <v>160</v>
      </c>
      <c r="X112" s="17"/>
      <c r="Y112" s="17">
        <v>164</v>
      </c>
      <c r="Z112" s="17"/>
      <c r="AA112" s="17"/>
      <c r="AB112" s="17"/>
      <c r="AC112" s="17">
        <v>13</v>
      </c>
      <c r="AD112" s="17">
        <f t="shared" si="41"/>
        <v>4328</v>
      </c>
      <c r="AE112" s="19">
        <f t="shared" si="46"/>
        <v>2.7761385503527904</v>
      </c>
      <c r="AF112" s="19">
        <f t="shared" si="44"/>
        <v>26.716049382716051</v>
      </c>
      <c r="AG112" s="17">
        <f t="shared" si="42"/>
        <v>241</v>
      </c>
      <c r="AH112" s="19">
        <f t="shared" si="47"/>
        <v>15.458627325208466</v>
      </c>
      <c r="AI112" s="19">
        <f t="shared" si="58"/>
        <v>17.95850622406639</v>
      </c>
      <c r="AJ112" s="19">
        <f t="shared" si="59"/>
        <v>8.9792531120331951</v>
      </c>
      <c r="AK112" s="17"/>
      <c r="AL112" s="19">
        <f t="shared" si="48"/>
        <v>0</v>
      </c>
      <c r="AM112" s="17">
        <v>214</v>
      </c>
      <c r="AN112" s="19">
        <f t="shared" si="49"/>
        <v>13.726747915330339</v>
      </c>
      <c r="AO112" s="17">
        <v>1892</v>
      </c>
      <c r="AP112" s="17">
        <v>6395</v>
      </c>
      <c r="AQ112" s="19">
        <f t="shared" si="50"/>
        <v>4.1019884541372678</v>
      </c>
      <c r="AR112" s="19">
        <f t="shared" si="55"/>
        <v>1.4775878003696858</v>
      </c>
      <c r="AS112" s="17">
        <v>637</v>
      </c>
      <c r="AT112" s="17">
        <v>4</v>
      </c>
      <c r="AU112" s="17">
        <v>64</v>
      </c>
      <c r="AV112" s="17">
        <f t="shared" si="43"/>
        <v>705</v>
      </c>
      <c r="AW112" s="17" t="s">
        <v>14</v>
      </c>
      <c r="AX112" s="17"/>
      <c r="AY112" s="22">
        <v>1113.7861627349143</v>
      </c>
      <c r="AZ112" s="22">
        <v>3259.0144319723695</v>
      </c>
      <c r="BA112" s="19">
        <f t="shared" si="51"/>
        <v>2.0904518486031876</v>
      </c>
      <c r="BB112" s="5">
        <v>0.82018181818181812</v>
      </c>
      <c r="BC112" s="19">
        <f t="shared" si="52"/>
        <v>1.0521896320485158</v>
      </c>
      <c r="BD112" s="17">
        <v>12</v>
      </c>
      <c r="BE112" s="20" t="s">
        <v>13</v>
      </c>
    </row>
    <row r="113" spans="1:57" x14ac:dyDescent="0.25">
      <c r="A113" s="16" t="s">
        <v>439</v>
      </c>
      <c r="B113" s="17" t="s">
        <v>440</v>
      </c>
      <c r="C113" s="17" t="s">
        <v>320</v>
      </c>
      <c r="D113" s="17">
        <v>44290</v>
      </c>
      <c r="E113" s="17" t="s">
        <v>439</v>
      </c>
      <c r="F113" s="17">
        <v>44092</v>
      </c>
      <c r="G113" s="17">
        <v>243500741</v>
      </c>
      <c r="H113" s="17" t="s">
        <v>155</v>
      </c>
      <c r="I113" s="17">
        <v>119</v>
      </c>
      <c r="J113" s="17">
        <v>1</v>
      </c>
      <c r="K113" s="17">
        <v>1</v>
      </c>
      <c r="L113" s="17" t="s">
        <v>441</v>
      </c>
      <c r="M113" s="17">
        <v>685</v>
      </c>
      <c r="N113" s="17">
        <v>5</v>
      </c>
      <c r="O113" s="17">
        <v>9</v>
      </c>
      <c r="P113" s="17">
        <v>0</v>
      </c>
      <c r="Q113" s="17" t="s">
        <v>14</v>
      </c>
      <c r="R113" s="17" t="s">
        <v>65</v>
      </c>
      <c r="S113" s="17">
        <v>60</v>
      </c>
      <c r="T113" s="18">
        <f t="shared" si="45"/>
        <v>8.7591240875912413E-2</v>
      </c>
      <c r="U113" s="17">
        <v>656</v>
      </c>
      <c r="V113" s="17">
        <v>356</v>
      </c>
      <c r="W113" s="17">
        <v>3</v>
      </c>
      <c r="X113" s="17">
        <v>0</v>
      </c>
      <c r="Y113" s="17">
        <v>0</v>
      </c>
      <c r="Z113" s="17">
        <v>0</v>
      </c>
      <c r="AA113" s="17">
        <v>0</v>
      </c>
      <c r="AB113" s="17">
        <v>0</v>
      </c>
      <c r="AC113" s="17">
        <v>0</v>
      </c>
      <c r="AD113" s="17">
        <f t="shared" si="41"/>
        <v>659</v>
      </c>
      <c r="AE113" s="19">
        <f t="shared" si="46"/>
        <v>0.96204379562043796</v>
      </c>
      <c r="AF113" s="19">
        <f t="shared" ref="AF113:AF144" si="60">AD113/S113</f>
        <v>10.983333333333333</v>
      </c>
      <c r="AG113" s="17">
        <f t="shared" si="42"/>
        <v>356</v>
      </c>
      <c r="AH113" s="19">
        <f t="shared" si="47"/>
        <v>51.970802919708028</v>
      </c>
      <c r="AI113" s="19">
        <f t="shared" si="58"/>
        <v>1.851123595505618</v>
      </c>
      <c r="AJ113" s="19">
        <f t="shared" si="59"/>
        <v>0.925561797752809</v>
      </c>
      <c r="AK113" s="17"/>
      <c r="AL113" s="19">
        <f t="shared" si="48"/>
        <v>0</v>
      </c>
      <c r="AM113" s="17">
        <v>25</v>
      </c>
      <c r="AN113" s="19">
        <f t="shared" si="49"/>
        <v>3.6496350364963503</v>
      </c>
      <c r="AO113" s="17">
        <v>30</v>
      </c>
      <c r="AP113" s="17">
        <v>1282</v>
      </c>
      <c r="AQ113" s="19">
        <f t="shared" si="50"/>
        <v>1.8715328467153285</v>
      </c>
      <c r="AR113" s="19">
        <f t="shared" si="55"/>
        <v>1.945371775417299</v>
      </c>
      <c r="AS113" s="17">
        <v>974</v>
      </c>
      <c r="AT113" s="17">
        <v>3</v>
      </c>
      <c r="AU113" s="17">
        <v>1</v>
      </c>
      <c r="AV113" s="17">
        <f t="shared" si="43"/>
        <v>978</v>
      </c>
      <c r="AW113" s="17" t="s">
        <v>14</v>
      </c>
      <c r="AX113" s="17"/>
      <c r="AY113" s="17">
        <v>0</v>
      </c>
      <c r="AZ113" s="17">
        <v>0</v>
      </c>
      <c r="BA113" s="19">
        <f t="shared" si="51"/>
        <v>0</v>
      </c>
      <c r="BB113" s="17">
        <v>0</v>
      </c>
      <c r="BC113" s="19">
        <f t="shared" si="52"/>
        <v>0</v>
      </c>
      <c r="BD113" s="17">
        <v>6</v>
      </c>
      <c r="BE113" s="20" t="s">
        <v>14</v>
      </c>
    </row>
    <row r="114" spans="1:57" x14ac:dyDescent="0.25">
      <c r="A114" s="16" t="s">
        <v>386</v>
      </c>
      <c r="B114" s="17" t="s">
        <v>387</v>
      </c>
      <c r="C114" s="17" t="s">
        <v>79</v>
      </c>
      <c r="D114" s="17">
        <v>44470</v>
      </c>
      <c r="E114" s="17" t="s">
        <v>386</v>
      </c>
      <c r="F114" s="17">
        <v>44094</v>
      </c>
      <c r="G114" s="17">
        <v>244400404</v>
      </c>
      <c r="H114" s="17" t="s">
        <v>24</v>
      </c>
      <c r="I114" s="17">
        <v>104</v>
      </c>
      <c r="J114" s="17">
        <v>1</v>
      </c>
      <c r="K114" s="17">
        <v>1</v>
      </c>
      <c r="L114" s="17" t="s">
        <v>388</v>
      </c>
      <c r="M114" s="17">
        <v>3378</v>
      </c>
      <c r="N114" s="17">
        <v>11.5</v>
      </c>
      <c r="O114" s="17">
        <v>13</v>
      </c>
      <c r="P114" s="17">
        <v>0</v>
      </c>
      <c r="Q114" s="17" t="s">
        <v>14</v>
      </c>
      <c r="R114" s="17" t="s">
        <v>20</v>
      </c>
      <c r="S114" s="17">
        <v>110</v>
      </c>
      <c r="T114" s="18">
        <f t="shared" si="45"/>
        <v>3.2563647128478389E-2</v>
      </c>
      <c r="U114" s="17">
        <v>11767</v>
      </c>
      <c r="V114" s="17">
        <v>995</v>
      </c>
      <c r="W114" s="17">
        <v>35</v>
      </c>
      <c r="X114" s="17">
        <v>0</v>
      </c>
      <c r="Y114" s="17">
        <v>0</v>
      </c>
      <c r="Z114" s="17">
        <v>0</v>
      </c>
      <c r="AA114" s="17">
        <v>0</v>
      </c>
      <c r="AB114" s="17">
        <v>0</v>
      </c>
      <c r="AC114" s="17">
        <v>44</v>
      </c>
      <c r="AD114" s="17">
        <f t="shared" si="41"/>
        <v>11802</v>
      </c>
      <c r="AE114" s="19">
        <f t="shared" si="46"/>
        <v>3.4937833037300177</v>
      </c>
      <c r="AF114" s="19">
        <f t="shared" si="60"/>
        <v>107.2909090909091</v>
      </c>
      <c r="AG114" s="17">
        <f t="shared" si="42"/>
        <v>995</v>
      </c>
      <c r="AH114" s="19">
        <f t="shared" si="47"/>
        <v>29.455298993487272</v>
      </c>
      <c r="AI114" s="19">
        <f t="shared" si="58"/>
        <v>11.861306532663317</v>
      </c>
      <c r="AJ114" s="19">
        <f t="shared" si="59"/>
        <v>5.9306532663316585</v>
      </c>
      <c r="AK114" s="17">
        <v>1102</v>
      </c>
      <c r="AL114" s="19">
        <f t="shared" si="48"/>
        <v>32.62285375962108</v>
      </c>
      <c r="AM114" s="17">
        <v>706</v>
      </c>
      <c r="AN114" s="19">
        <f t="shared" si="49"/>
        <v>20.899940793368856</v>
      </c>
      <c r="AO114" s="17">
        <v>4500</v>
      </c>
      <c r="AP114" s="17">
        <v>27038</v>
      </c>
      <c r="AQ114" s="19">
        <f t="shared" si="50"/>
        <v>8.0041444641799888</v>
      </c>
      <c r="AR114" s="19">
        <f t="shared" si="55"/>
        <v>2.2909676326046431</v>
      </c>
      <c r="AS114" s="17"/>
      <c r="AT114" s="17"/>
      <c r="AU114" s="17">
        <v>0</v>
      </c>
      <c r="AV114" s="17">
        <f t="shared" si="43"/>
        <v>0</v>
      </c>
      <c r="AW114" s="17" t="s">
        <v>13</v>
      </c>
      <c r="AX114" s="17" t="s">
        <v>39</v>
      </c>
      <c r="AY114" s="17">
        <v>3300</v>
      </c>
      <c r="AZ114" s="17">
        <v>8500</v>
      </c>
      <c r="BA114" s="19">
        <f t="shared" si="51"/>
        <v>2.5162818235642392</v>
      </c>
      <c r="BB114" s="17">
        <v>1.1000000000000001</v>
      </c>
      <c r="BC114" s="19">
        <f t="shared" si="52"/>
        <v>0.6512729425695678</v>
      </c>
      <c r="BD114" s="17">
        <v>25</v>
      </c>
      <c r="BE114" s="20" t="s">
        <v>13</v>
      </c>
    </row>
    <row r="115" spans="1:57" x14ac:dyDescent="0.25">
      <c r="A115" s="16" t="s">
        <v>638</v>
      </c>
      <c r="B115" s="17" t="s">
        <v>639</v>
      </c>
      <c r="C115" s="17" t="s">
        <v>640</v>
      </c>
      <c r="D115" s="17">
        <v>44522</v>
      </c>
      <c r="E115" s="17" t="s">
        <v>638</v>
      </c>
      <c r="F115" s="17">
        <v>44096</v>
      </c>
      <c r="G115" s="17">
        <v>244400552</v>
      </c>
      <c r="H115" s="17" t="s">
        <v>15</v>
      </c>
      <c r="I115" s="17">
        <v>184</v>
      </c>
      <c r="J115" s="17">
        <v>1</v>
      </c>
      <c r="K115" s="17">
        <v>1</v>
      </c>
      <c r="L115" s="17" t="s">
        <v>12</v>
      </c>
      <c r="M115" s="17">
        <v>4800</v>
      </c>
      <c r="N115" s="17">
        <v>13</v>
      </c>
      <c r="O115" s="17">
        <v>10</v>
      </c>
      <c r="P115" s="17">
        <v>2</v>
      </c>
      <c r="Q115" s="17" t="s">
        <v>13</v>
      </c>
      <c r="R115" s="17" t="s">
        <v>42</v>
      </c>
      <c r="S115" s="17">
        <v>363</v>
      </c>
      <c r="T115" s="18">
        <f t="shared" si="45"/>
        <v>7.5624999999999998E-2</v>
      </c>
      <c r="U115" s="17">
        <v>10387</v>
      </c>
      <c r="V115" s="17"/>
      <c r="W115" s="17">
        <v>283</v>
      </c>
      <c r="X115" s="17"/>
      <c r="Y115" s="17">
        <v>697</v>
      </c>
      <c r="Z115" s="17"/>
      <c r="AA115" s="17">
        <v>0</v>
      </c>
      <c r="AB115" s="17">
        <v>0</v>
      </c>
      <c r="AC115" s="17"/>
      <c r="AD115" s="17">
        <f t="shared" si="41"/>
        <v>11367</v>
      </c>
      <c r="AE115" s="19">
        <f t="shared" si="46"/>
        <v>2.368125</v>
      </c>
      <c r="AF115" s="19">
        <f t="shared" si="60"/>
        <v>31.314049586776861</v>
      </c>
      <c r="AG115" s="17">
        <f t="shared" si="42"/>
        <v>0</v>
      </c>
      <c r="AH115" s="19">
        <f t="shared" si="47"/>
        <v>0</v>
      </c>
      <c r="AI115" s="19"/>
      <c r="AJ115" s="19"/>
      <c r="AK115" s="17"/>
      <c r="AL115" s="19">
        <f t="shared" si="48"/>
        <v>0</v>
      </c>
      <c r="AM115" s="17">
        <v>682</v>
      </c>
      <c r="AN115" s="19">
        <f t="shared" si="49"/>
        <v>14.208333333333334</v>
      </c>
      <c r="AO115" s="17"/>
      <c r="AP115" s="17">
        <v>33313</v>
      </c>
      <c r="AQ115" s="19">
        <f t="shared" si="50"/>
        <v>6.9402083333333335</v>
      </c>
      <c r="AR115" s="19">
        <f t="shared" si="55"/>
        <v>2.9306765197501541</v>
      </c>
      <c r="AS115" s="17"/>
      <c r="AT115" s="17"/>
      <c r="AU115" s="17"/>
      <c r="AV115" s="17">
        <f t="shared" si="43"/>
        <v>0</v>
      </c>
      <c r="AW115" s="17" t="s">
        <v>13</v>
      </c>
      <c r="AX115" s="17" t="s">
        <v>429</v>
      </c>
      <c r="AY115" s="22">
        <v>2605.7311354218587</v>
      </c>
      <c r="AZ115" s="22">
        <v>12088.33688442835</v>
      </c>
      <c r="BA115" s="19">
        <f t="shared" si="51"/>
        <v>2.5184035175892396</v>
      </c>
      <c r="BB115" s="5">
        <v>1.7254004576659039</v>
      </c>
      <c r="BC115" s="19">
        <f t="shared" si="52"/>
        <v>0.71891685736079325</v>
      </c>
      <c r="BD115" s="22">
        <v>24.988558352402745</v>
      </c>
      <c r="BE115" s="20" t="s">
        <v>14</v>
      </c>
    </row>
    <row r="116" spans="1:57" x14ac:dyDescent="0.25">
      <c r="A116" s="16" t="s">
        <v>375</v>
      </c>
      <c r="B116" s="17" t="s">
        <v>376</v>
      </c>
      <c r="C116" s="17" t="s">
        <v>377</v>
      </c>
      <c r="D116" s="17">
        <v>44780</v>
      </c>
      <c r="E116" s="17" t="s">
        <v>375</v>
      </c>
      <c r="F116" s="17">
        <v>44098</v>
      </c>
      <c r="G116" s="17">
        <v>200000438</v>
      </c>
      <c r="H116" s="17" t="s">
        <v>49</v>
      </c>
      <c r="I116" s="17">
        <v>101</v>
      </c>
      <c r="J116" s="17">
        <v>1</v>
      </c>
      <c r="K116" s="17">
        <v>1</v>
      </c>
      <c r="L116" s="17" t="s">
        <v>48</v>
      </c>
      <c r="M116" s="17">
        <v>5625</v>
      </c>
      <c r="N116" s="17">
        <v>13</v>
      </c>
      <c r="O116" s="17">
        <v>5</v>
      </c>
      <c r="P116" s="17">
        <v>0</v>
      </c>
      <c r="Q116" s="17" t="s">
        <v>14</v>
      </c>
      <c r="R116" s="17" t="s">
        <v>20</v>
      </c>
      <c r="S116" s="17">
        <v>80</v>
      </c>
      <c r="T116" s="18">
        <f t="shared" ref="T116:T147" si="61">S116/M116</f>
        <v>1.4222222222222223E-2</v>
      </c>
      <c r="U116" s="17">
        <v>10144</v>
      </c>
      <c r="V116" s="17">
        <v>380</v>
      </c>
      <c r="W116" s="17">
        <v>345</v>
      </c>
      <c r="X116" s="17">
        <v>0</v>
      </c>
      <c r="Y116" s="17">
        <v>1488</v>
      </c>
      <c r="Z116" s="17">
        <v>329</v>
      </c>
      <c r="AA116" s="17">
        <v>0</v>
      </c>
      <c r="AB116" s="17">
        <v>0</v>
      </c>
      <c r="AC116" s="17">
        <v>17</v>
      </c>
      <c r="AD116" s="17">
        <f t="shared" si="41"/>
        <v>11977</v>
      </c>
      <c r="AE116" s="19">
        <f t="shared" ref="AE116:AE147" si="62">AD116/M116</f>
        <v>2.1292444444444443</v>
      </c>
      <c r="AF116" s="19">
        <f t="shared" si="60"/>
        <v>149.71250000000001</v>
      </c>
      <c r="AG116" s="17">
        <f t="shared" si="42"/>
        <v>709</v>
      </c>
      <c r="AH116" s="19">
        <f t="shared" ref="AH116:AH147" si="63">(AG116*100)/M116</f>
        <v>12.604444444444445</v>
      </c>
      <c r="AI116" s="19">
        <f t="shared" ref="AI116:AI121" si="64">AD116/AG116</f>
        <v>16.89280677009873</v>
      </c>
      <c r="AJ116" s="19">
        <f t="shared" ref="AJ116:AJ121" si="65">AI116/2</f>
        <v>8.4464033850493649</v>
      </c>
      <c r="AK116" s="17"/>
      <c r="AL116" s="19">
        <f t="shared" ref="AL116:AL147" si="66">(AK116*100)/M116</f>
        <v>0</v>
      </c>
      <c r="AM116" s="17">
        <v>590</v>
      </c>
      <c r="AN116" s="19">
        <f t="shared" ref="AN116:AN147" si="67">(AM116*100)/M116</f>
        <v>10.488888888888889</v>
      </c>
      <c r="AO116" s="17"/>
      <c r="AP116" s="17">
        <v>23217</v>
      </c>
      <c r="AQ116" s="19">
        <f t="shared" ref="AQ116:AQ147" si="68">AP116/M116</f>
        <v>4.1274666666666668</v>
      </c>
      <c r="AR116" s="19">
        <f t="shared" si="55"/>
        <v>1.9384653920013359</v>
      </c>
      <c r="AS116" s="17">
        <v>309</v>
      </c>
      <c r="AT116" s="17">
        <v>1</v>
      </c>
      <c r="AU116" s="17">
        <v>32</v>
      </c>
      <c r="AV116" s="17">
        <f t="shared" si="43"/>
        <v>342</v>
      </c>
      <c r="AW116" s="17" t="s">
        <v>14</v>
      </c>
      <c r="AX116" s="17"/>
      <c r="AY116" s="22">
        <v>1770.5780670089989</v>
      </c>
      <c r="AZ116" s="22">
        <v>15481.707135777999</v>
      </c>
      <c r="BA116" s="19">
        <f t="shared" ref="BA116:BA147" si="69">AZ116/M116</f>
        <v>2.7523034908049775</v>
      </c>
      <c r="BB116" s="21">
        <v>2.9</v>
      </c>
      <c r="BC116" s="19">
        <f t="shared" ref="BC116:BC147" si="70">(BB116*2000)/M116</f>
        <v>1.0311111111111111</v>
      </c>
      <c r="BD116" s="17">
        <v>15</v>
      </c>
      <c r="BE116" s="20" t="s">
        <v>13</v>
      </c>
    </row>
    <row r="117" spans="1:57" x14ac:dyDescent="0.25">
      <c r="A117" s="16" t="s">
        <v>544</v>
      </c>
      <c r="B117" s="17" t="s">
        <v>545</v>
      </c>
      <c r="C117" s="17" t="s">
        <v>546</v>
      </c>
      <c r="D117" s="17">
        <v>44520</v>
      </c>
      <c r="E117" s="17" t="s">
        <v>544</v>
      </c>
      <c r="F117" s="17">
        <v>44099</v>
      </c>
      <c r="G117" s="17">
        <v>200072726</v>
      </c>
      <c r="H117" s="17" t="s">
        <v>278</v>
      </c>
      <c r="I117" s="17">
        <v>154</v>
      </c>
      <c r="J117" s="17">
        <v>1</v>
      </c>
      <c r="K117" s="17">
        <v>1</v>
      </c>
      <c r="L117" s="17" t="s">
        <v>277</v>
      </c>
      <c r="M117" s="17">
        <v>2022</v>
      </c>
      <c r="N117" s="17">
        <v>13</v>
      </c>
      <c r="O117" s="17">
        <v>8</v>
      </c>
      <c r="P117" s="17">
        <v>1</v>
      </c>
      <c r="Q117" s="17" t="s">
        <v>13</v>
      </c>
      <c r="R117" s="17" t="s">
        <v>20</v>
      </c>
      <c r="S117" s="17">
        <v>137</v>
      </c>
      <c r="T117" s="18">
        <f t="shared" si="61"/>
        <v>6.7754698318496537E-2</v>
      </c>
      <c r="U117" s="17">
        <v>4608</v>
      </c>
      <c r="V117" s="17">
        <v>249</v>
      </c>
      <c r="W117" s="17">
        <v>187</v>
      </c>
      <c r="X117" s="17">
        <v>26</v>
      </c>
      <c r="Y117" s="17">
        <v>464</v>
      </c>
      <c r="Z117" s="17">
        <v>37</v>
      </c>
      <c r="AA117" s="17">
        <v>0</v>
      </c>
      <c r="AB117" s="17">
        <v>0</v>
      </c>
      <c r="AC117" s="17">
        <v>10</v>
      </c>
      <c r="AD117" s="17">
        <f t="shared" si="41"/>
        <v>5259</v>
      </c>
      <c r="AE117" s="19">
        <f t="shared" si="62"/>
        <v>2.6008902077151337</v>
      </c>
      <c r="AF117" s="19">
        <f t="shared" si="60"/>
        <v>38.386861313868614</v>
      </c>
      <c r="AG117" s="17">
        <f t="shared" si="42"/>
        <v>312</v>
      </c>
      <c r="AH117" s="19">
        <f t="shared" si="63"/>
        <v>15.43026706231454</v>
      </c>
      <c r="AI117" s="19">
        <f t="shared" si="64"/>
        <v>16.85576923076923</v>
      </c>
      <c r="AJ117" s="19">
        <f t="shared" si="65"/>
        <v>8.427884615384615</v>
      </c>
      <c r="AK117" s="17"/>
      <c r="AL117" s="19">
        <f t="shared" si="66"/>
        <v>0</v>
      </c>
      <c r="AM117" s="17">
        <v>215</v>
      </c>
      <c r="AN117" s="19">
        <f t="shared" si="67"/>
        <v>10.633036597428289</v>
      </c>
      <c r="AO117" s="17">
        <v>3758</v>
      </c>
      <c r="AP117" s="17">
        <v>9275</v>
      </c>
      <c r="AQ117" s="19">
        <f t="shared" si="68"/>
        <v>4.5870425321463895</v>
      </c>
      <c r="AR117" s="19">
        <f t="shared" si="55"/>
        <v>1.76364327818977</v>
      </c>
      <c r="AS117" s="17">
        <v>1341</v>
      </c>
      <c r="AT117" s="17">
        <v>3</v>
      </c>
      <c r="AU117" s="17">
        <v>12</v>
      </c>
      <c r="AV117" s="17">
        <f t="shared" si="43"/>
        <v>1356</v>
      </c>
      <c r="AW117" s="17" t="s">
        <v>14</v>
      </c>
      <c r="AX117" s="17"/>
      <c r="AY117" s="22">
        <v>1615.381807563148</v>
      </c>
      <c r="AZ117" s="22">
        <v>4219.1390156654743</v>
      </c>
      <c r="BA117" s="19">
        <f t="shared" si="69"/>
        <v>2.0866167238701654</v>
      </c>
      <c r="BB117" s="5">
        <v>1.2168636363636365</v>
      </c>
      <c r="BC117" s="19">
        <f t="shared" si="70"/>
        <v>1.2036237748403922</v>
      </c>
      <c r="BD117" s="17">
        <v>4</v>
      </c>
      <c r="BE117" s="20" t="s">
        <v>13</v>
      </c>
    </row>
    <row r="118" spans="1:57" x14ac:dyDescent="0.25">
      <c r="A118" s="16" t="s">
        <v>503</v>
      </c>
      <c r="B118" s="17" t="s">
        <v>504</v>
      </c>
      <c r="C118" s="17" t="s">
        <v>505</v>
      </c>
      <c r="D118" s="17">
        <v>44690</v>
      </c>
      <c r="E118" s="17" t="s">
        <v>503</v>
      </c>
      <c r="F118" s="17">
        <v>44100</v>
      </c>
      <c r="G118" s="17">
        <v>200067635</v>
      </c>
      <c r="H118" s="17" t="s">
        <v>93</v>
      </c>
      <c r="I118" s="17">
        <v>141</v>
      </c>
      <c r="J118" s="17">
        <v>1</v>
      </c>
      <c r="K118" s="17">
        <v>1</v>
      </c>
      <c r="L118" s="17"/>
      <c r="M118" s="17">
        <v>2387</v>
      </c>
      <c r="N118" s="17">
        <v>6.5</v>
      </c>
      <c r="O118" s="17">
        <v>20</v>
      </c>
      <c r="P118" s="17">
        <v>0</v>
      </c>
      <c r="Q118" s="17" t="s">
        <v>14</v>
      </c>
      <c r="R118" s="17" t="s">
        <v>181</v>
      </c>
      <c r="S118" s="17">
        <v>110</v>
      </c>
      <c r="T118" s="18">
        <f t="shared" si="61"/>
        <v>4.6082949308755762E-2</v>
      </c>
      <c r="U118" s="17">
        <v>2553</v>
      </c>
      <c r="V118" s="17">
        <v>336</v>
      </c>
      <c r="W118" s="17">
        <v>0</v>
      </c>
      <c r="X118" s="17">
        <v>0</v>
      </c>
      <c r="Y118" s="17">
        <v>0</v>
      </c>
      <c r="Z118" s="17">
        <v>0</v>
      </c>
      <c r="AA118" s="17">
        <v>0</v>
      </c>
      <c r="AB118" s="17">
        <v>0</v>
      </c>
      <c r="AC118" s="17">
        <v>0</v>
      </c>
      <c r="AD118" s="17">
        <f t="shared" si="41"/>
        <v>2553</v>
      </c>
      <c r="AE118" s="19">
        <f t="shared" si="62"/>
        <v>1.0695433598659405</v>
      </c>
      <c r="AF118" s="19">
        <f t="shared" si="60"/>
        <v>23.209090909090911</v>
      </c>
      <c r="AG118" s="17">
        <f t="shared" si="42"/>
        <v>336</v>
      </c>
      <c r="AH118" s="19">
        <f t="shared" si="63"/>
        <v>14.07624633431085</v>
      </c>
      <c r="AI118" s="19">
        <f t="shared" si="64"/>
        <v>7.5982142857142856</v>
      </c>
      <c r="AJ118" s="19">
        <f t="shared" si="65"/>
        <v>3.7991071428571428</v>
      </c>
      <c r="AK118" s="17"/>
      <c r="AL118" s="19">
        <f t="shared" si="66"/>
        <v>0</v>
      </c>
      <c r="AM118" s="17">
        <v>342</v>
      </c>
      <c r="AN118" s="19">
        <f t="shared" si="67"/>
        <v>14.327607875994973</v>
      </c>
      <c r="AO118" s="17">
        <v>2253</v>
      </c>
      <c r="AP118" s="17">
        <v>8814</v>
      </c>
      <c r="AQ118" s="19">
        <f t="shared" si="68"/>
        <v>3.692501047339757</v>
      </c>
      <c r="AR118" s="19">
        <f t="shared" si="55"/>
        <v>3.4524089306698</v>
      </c>
      <c r="AS118" s="17">
        <v>2855</v>
      </c>
      <c r="AT118" s="17">
        <v>0</v>
      </c>
      <c r="AU118" s="17">
        <v>0</v>
      </c>
      <c r="AV118" s="17">
        <f t="shared" si="43"/>
        <v>2855</v>
      </c>
      <c r="AW118" s="17" t="s">
        <v>14</v>
      </c>
      <c r="AX118" s="17"/>
      <c r="AY118" s="17">
        <v>0</v>
      </c>
      <c r="AZ118" s="17">
        <v>2062</v>
      </c>
      <c r="BA118" s="19">
        <f t="shared" si="69"/>
        <v>0.86384583158776707</v>
      </c>
      <c r="BB118" s="17">
        <v>0</v>
      </c>
      <c r="BC118" s="19">
        <f t="shared" si="70"/>
        <v>0</v>
      </c>
      <c r="BD118" s="17">
        <v>23</v>
      </c>
      <c r="BE118" s="20" t="s">
        <v>14</v>
      </c>
    </row>
    <row r="119" spans="1:57" x14ac:dyDescent="0.25">
      <c r="A119" s="16" t="s">
        <v>397</v>
      </c>
      <c r="B119" s="17" t="s">
        <v>398</v>
      </c>
      <c r="C119" s="17" t="s">
        <v>79</v>
      </c>
      <c r="D119" s="17">
        <v>44140</v>
      </c>
      <c r="E119" s="17" t="s">
        <v>397</v>
      </c>
      <c r="F119" s="17">
        <v>44102</v>
      </c>
      <c r="G119" s="17">
        <v>244400438</v>
      </c>
      <c r="H119" s="17" t="s">
        <v>125</v>
      </c>
      <c r="I119" s="17">
        <v>107</v>
      </c>
      <c r="J119" s="17">
        <v>1</v>
      </c>
      <c r="K119" s="17">
        <v>1</v>
      </c>
      <c r="L119" s="17" t="s">
        <v>399</v>
      </c>
      <c r="M119" s="17">
        <v>3357</v>
      </c>
      <c r="N119" s="17">
        <v>9</v>
      </c>
      <c r="O119" s="17">
        <v>30</v>
      </c>
      <c r="P119" s="17">
        <v>0</v>
      </c>
      <c r="Q119" s="17" t="s">
        <v>14</v>
      </c>
      <c r="R119" s="17" t="s">
        <v>20</v>
      </c>
      <c r="S119" s="17">
        <v>240</v>
      </c>
      <c r="T119" s="18">
        <f t="shared" si="61"/>
        <v>7.1492403932082213E-2</v>
      </c>
      <c r="U119" s="17">
        <v>8142</v>
      </c>
      <c r="V119" s="17">
        <v>620</v>
      </c>
      <c r="W119" s="17">
        <v>0</v>
      </c>
      <c r="X119" s="17">
        <v>0</v>
      </c>
      <c r="Y119" s="17">
        <v>0</v>
      </c>
      <c r="Z119" s="17">
        <v>0</v>
      </c>
      <c r="AA119" s="17">
        <v>0</v>
      </c>
      <c r="AB119" s="17">
        <v>0</v>
      </c>
      <c r="AC119" s="17">
        <v>13</v>
      </c>
      <c r="AD119" s="17">
        <f t="shared" si="41"/>
        <v>8142</v>
      </c>
      <c r="AE119" s="19">
        <f t="shared" si="62"/>
        <v>2.4253798033958893</v>
      </c>
      <c r="AF119" s="19">
        <f t="shared" si="60"/>
        <v>33.924999999999997</v>
      </c>
      <c r="AG119" s="17">
        <f t="shared" si="42"/>
        <v>620</v>
      </c>
      <c r="AH119" s="19">
        <f t="shared" si="63"/>
        <v>18.468871015787904</v>
      </c>
      <c r="AI119" s="19">
        <f t="shared" si="64"/>
        <v>13.13225806451613</v>
      </c>
      <c r="AJ119" s="19">
        <f t="shared" si="65"/>
        <v>6.5661290322580648</v>
      </c>
      <c r="AK119" s="17">
        <v>730</v>
      </c>
      <c r="AL119" s="19">
        <f t="shared" si="66"/>
        <v>21.745606196008342</v>
      </c>
      <c r="AM119" s="17">
        <v>591</v>
      </c>
      <c r="AN119" s="19">
        <f t="shared" si="67"/>
        <v>17.605004468275247</v>
      </c>
      <c r="AO119" s="17">
        <v>4087</v>
      </c>
      <c r="AP119" s="21">
        <v>17548</v>
      </c>
      <c r="AQ119" s="19">
        <f t="shared" si="68"/>
        <v>5.2272862675007445</v>
      </c>
      <c r="AR119" s="19">
        <f t="shared" si="55"/>
        <v>2.155244411692459</v>
      </c>
      <c r="AS119" s="17">
        <v>2281</v>
      </c>
      <c r="AT119" s="17"/>
      <c r="AU119" s="17">
        <v>0</v>
      </c>
      <c r="AV119" s="17">
        <f t="shared" si="43"/>
        <v>2281</v>
      </c>
      <c r="AW119" s="17" t="s">
        <v>14</v>
      </c>
      <c r="AX119" s="17"/>
      <c r="AY119" s="17">
        <v>1385</v>
      </c>
      <c r="AZ119" s="17">
        <v>8120</v>
      </c>
      <c r="BA119" s="19">
        <f t="shared" si="69"/>
        <v>2.4188263330354483</v>
      </c>
      <c r="BB119" s="17">
        <v>0.89</v>
      </c>
      <c r="BC119" s="19">
        <f t="shared" si="70"/>
        <v>0.53023532916294314</v>
      </c>
      <c r="BD119" s="17">
        <v>11</v>
      </c>
      <c r="BE119" s="20" t="s">
        <v>14</v>
      </c>
    </row>
    <row r="120" spans="1:57" x14ac:dyDescent="0.25">
      <c r="A120" s="16" t="s">
        <v>171</v>
      </c>
      <c r="B120" s="17" t="s">
        <v>172</v>
      </c>
      <c r="C120" s="17" t="s">
        <v>173</v>
      </c>
      <c r="D120" s="17">
        <v>44550</v>
      </c>
      <c r="E120" s="17" t="s">
        <v>171</v>
      </c>
      <c r="F120" s="17">
        <v>44103</v>
      </c>
      <c r="G120" s="17">
        <v>244400644</v>
      </c>
      <c r="H120" s="17" t="s">
        <v>67</v>
      </c>
      <c r="I120" s="17">
        <v>38</v>
      </c>
      <c r="J120" s="17">
        <v>1</v>
      </c>
      <c r="K120" s="17">
        <v>1</v>
      </c>
      <c r="L120" s="17" t="s">
        <v>174</v>
      </c>
      <c r="M120" s="17">
        <v>7347</v>
      </c>
      <c r="N120" s="17">
        <v>19</v>
      </c>
      <c r="O120" s="17">
        <v>45</v>
      </c>
      <c r="P120" s="17">
        <v>3</v>
      </c>
      <c r="Q120" s="17" t="s">
        <v>13</v>
      </c>
      <c r="R120" s="17" t="s">
        <v>65</v>
      </c>
      <c r="S120" s="17">
        <v>620</v>
      </c>
      <c r="T120" s="18">
        <f t="shared" si="61"/>
        <v>8.4388185654008435E-2</v>
      </c>
      <c r="U120" s="17">
        <v>9337</v>
      </c>
      <c r="V120" s="17">
        <v>533</v>
      </c>
      <c r="W120" s="17">
        <v>2090</v>
      </c>
      <c r="X120" s="17">
        <v>27</v>
      </c>
      <c r="Y120" s="17">
        <v>1194</v>
      </c>
      <c r="Z120" s="17">
        <v>55</v>
      </c>
      <c r="AA120" s="17">
        <v>0</v>
      </c>
      <c r="AB120" s="17">
        <v>0</v>
      </c>
      <c r="AC120" s="17">
        <v>23</v>
      </c>
      <c r="AD120" s="17">
        <f t="shared" si="41"/>
        <v>12621</v>
      </c>
      <c r="AE120" s="19">
        <f t="shared" si="62"/>
        <v>1.7178440179665169</v>
      </c>
      <c r="AF120" s="19">
        <f t="shared" si="60"/>
        <v>20.356451612903225</v>
      </c>
      <c r="AG120" s="17">
        <f t="shared" si="42"/>
        <v>615</v>
      </c>
      <c r="AH120" s="19">
        <f t="shared" si="63"/>
        <v>8.3707635769701927</v>
      </c>
      <c r="AI120" s="19">
        <f t="shared" si="64"/>
        <v>20.521951219512196</v>
      </c>
      <c r="AJ120" s="19">
        <f t="shared" si="65"/>
        <v>10.260975609756098</v>
      </c>
      <c r="AK120" s="17">
        <v>1204</v>
      </c>
      <c r="AL120" s="19">
        <f t="shared" si="66"/>
        <v>16.387641214100995</v>
      </c>
      <c r="AM120" s="17">
        <v>987</v>
      </c>
      <c r="AN120" s="19">
        <f t="shared" si="67"/>
        <v>13.434054716210698</v>
      </c>
      <c r="AO120" s="17"/>
      <c r="AP120" s="17">
        <v>25892</v>
      </c>
      <c r="AQ120" s="19">
        <f t="shared" si="68"/>
        <v>3.5241595208928813</v>
      </c>
      <c r="AR120" s="19">
        <f t="shared" si="55"/>
        <v>2.0515014658109498</v>
      </c>
      <c r="AS120" s="17">
        <v>549</v>
      </c>
      <c r="AT120" s="17"/>
      <c r="AU120" s="17">
        <v>58</v>
      </c>
      <c r="AV120" s="17">
        <f t="shared" si="43"/>
        <v>607</v>
      </c>
      <c r="AW120" s="17" t="s">
        <v>13</v>
      </c>
      <c r="AX120" s="17" t="s">
        <v>43</v>
      </c>
      <c r="AY120" s="22">
        <v>6624.2</v>
      </c>
      <c r="AZ120" s="17">
        <v>14360</v>
      </c>
      <c r="BA120" s="19">
        <f t="shared" si="69"/>
        <v>1.9545392677283244</v>
      </c>
      <c r="BB120" s="5">
        <v>4.0222222222222221</v>
      </c>
      <c r="BC120" s="19">
        <f t="shared" si="70"/>
        <v>1.0949291471953784</v>
      </c>
      <c r="BD120" s="17">
        <v>0</v>
      </c>
      <c r="BE120" s="20" t="s">
        <v>13</v>
      </c>
    </row>
    <row r="121" spans="1:57" x14ac:dyDescent="0.25">
      <c r="A121" s="16" t="s">
        <v>583</v>
      </c>
      <c r="B121" s="17" t="s">
        <v>584</v>
      </c>
      <c r="C121" s="17" t="s">
        <v>585</v>
      </c>
      <c r="D121" s="17">
        <v>44590</v>
      </c>
      <c r="E121" s="17" t="s">
        <v>583</v>
      </c>
      <c r="F121" s="17">
        <v>44105</v>
      </c>
      <c r="G121" s="17">
        <v>200072726</v>
      </c>
      <c r="H121" s="17" t="s">
        <v>278</v>
      </c>
      <c r="I121" s="17">
        <v>167</v>
      </c>
      <c r="J121" s="17">
        <v>1</v>
      </c>
      <c r="K121" s="17">
        <v>1</v>
      </c>
      <c r="L121" s="17" t="s">
        <v>291</v>
      </c>
      <c r="M121" s="17">
        <v>367</v>
      </c>
      <c r="N121" s="17">
        <v>4</v>
      </c>
      <c r="O121" s="17">
        <v>3</v>
      </c>
      <c r="P121" s="17">
        <v>1</v>
      </c>
      <c r="Q121" s="17" t="s">
        <v>14</v>
      </c>
      <c r="R121" s="17" t="s">
        <v>20</v>
      </c>
      <c r="S121" s="17">
        <v>70</v>
      </c>
      <c r="T121" s="18">
        <f t="shared" si="61"/>
        <v>0.1907356948228883</v>
      </c>
      <c r="U121" s="17">
        <v>1853</v>
      </c>
      <c r="V121" s="17">
        <v>155</v>
      </c>
      <c r="W121" s="17">
        <v>74</v>
      </c>
      <c r="X121" s="17">
        <v>1</v>
      </c>
      <c r="Y121" s="17">
        <v>50</v>
      </c>
      <c r="Z121" s="17">
        <v>2</v>
      </c>
      <c r="AA121" s="17"/>
      <c r="AB121" s="17"/>
      <c r="AC121" s="17">
        <v>6</v>
      </c>
      <c r="AD121" s="17">
        <f t="shared" si="41"/>
        <v>1977</v>
      </c>
      <c r="AE121" s="19">
        <f t="shared" si="62"/>
        <v>5.3869209809264307</v>
      </c>
      <c r="AF121" s="19">
        <f t="shared" si="60"/>
        <v>28.242857142857144</v>
      </c>
      <c r="AG121" s="17">
        <f t="shared" si="42"/>
        <v>158</v>
      </c>
      <c r="AH121" s="19">
        <f t="shared" si="63"/>
        <v>43.051771117166211</v>
      </c>
      <c r="AI121" s="19">
        <f t="shared" si="64"/>
        <v>12.512658227848101</v>
      </c>
      <c r="AJ121" s="19">
        <f t="shared" si="65"/>
        <v>6.2563291139240507</v>
      </c>
      <c r="AK121" s="17"/>
      <c r="AL121" s="19">
        <f t="shared" si="66"/>
        <v>0</v>
      </c>
      <c r="AM121" s="17">
        <v>33</v>
      </c>
      <c r="AN121" s="19">
        <f t="shared" si="67"/>
        <v>8.9918256130790191</v>
      </c>
      <c r="AO121" s="17">
        <v>538</v>
      </c>
      <c r="AP121" s="17">
        <v>1524</v>
      </c>
      <c r="AQ121" s="19">
        <f t="shared" si="68"/>
        <v>4.1525885558583102</v>
      </c>
      <c r="AR121" s="19">
        <f t="shared" si="55"/>
        <v>0.77086494688922613</v>
      </c>
      <c r="AS121" s="17">
        <v>202</v>
      </c>
      <c r="AT121" s="17"/>
      <c r="AU121" s="17">
        <v>5</v>
      </c>
      <c r="AV121" s="17">
        <f t="shared" si="43"/>
        <v>207</v>
      </c>
      <c r="AW121" s="17" t="s">
        <v>14</v>
      </c>
      <c r="AX121" s="17"/>
      <c r="AY121" s="22">
        <v>265.42769538827355</v>
      </c>
      <c r="AZ121" s="22">
        <v>2136.6152707536698</v>
      </c>
      <c r="BA121" s="19">
        <f t="shared" si="69"/>
        <v>5.8218399748056395</v>
      </c>
      <c r="BB121" s="5">
        <v>0.36672727272727274</v>
      </c>
      <c r="BC121" s="19">
        <f t="shared" si="70"/>
        <v>1.998513747832549</v>
      </c>
      <c r="BD121" s="17">
        <v>2</v>
      </c>
      <c r="BE121" s="20" t="s">
        <v>13</v>
      </c>
    </row>
    <row r="122" spans="1:57" x14ac:dyDescent="0.25">
      <c r="A122" s="16" t="s">
        <v>672</v>
      </c>
      <c r="B122" s="17" t="s">
        <v>673</v>
      </c>
      <c r="C122" s="17" t="s">
        <v>674</v>
      </c>
      <c r="D122" s="17">
        <v>44850</v>
      </c>
      <c r="E122" s="17" t="s">
        <v>672</v>
      </c>
      <c r="F122" s="17">
        <v>44107</v>
      </c>
      <c r="G122" s="17">
        <v>244400552</v>
      </c>
      <c r="H122" s="17" t="s">
        <v>15</v>
      </c>
      <c r="I122" s="17">
        <v>197</v>
      </c>
      <c r="J122" s="17">
        <v>1</v>
      </c>
      <c r="K122" s="17">
        <v>1</v>
      </c>
      <c r="L122" s="17" t="s">
        <v>12</v>
      </c>
      <c r="M122" s="17">
        <v>2008</v>
      </c>
      <c r="N122" s="17">
        <v>8</v>
      </c>
      <c r="O122" s="17">
        <v>5</v>
      </c>
      <c r="P122" s="17">
        <v>1</v>
      </c>
      <c r="Q122" s="17" t="s">
        <v>13</v>
      </c>
      <c r="R122" s="17" t="s">
        <v>42</v>
      </c>
      <c r="S122" s="17">
        <v>87</v>
      </c>
      <c r="T122" s="18">
        <f t="shared" si="61"/>
        <v>4.3326693227091637E-2</v>
      </c>
      <c r="U122" s="17">
        <v>3804</v>
      </c>
      <c r="V122" s="17"/>
      <c r="W122" s="17">
        <v>67</v>
      </c>
      <c r="X122" s="17"/>
      <c r="Y122" s="17">
        <v>319</v>
      </c>
      <c r="Z122" s="17"/>
      <c r="AA122" s="17">
        <v>0</v>
      </c>
      <c r="AB122" s="17">
        <v>0</v>
      </c>
      <c r="AC122" s="17"/>
      <c r="AD122" s="17">
        <f t="shared" si="41"/>
        <v>4190</v>
      </c>
      <c r="AE122" s="19">
        <f t="shared" si="62"/>
        <v>2.0866533864541834</v>
      </c>
      <c r="AF122" s="19">
        <f t="shared" si="60"/>
        <v>48.160919540229884</v>
      </c>
      <c r="AG122" s="17">
        <f t="shared" si="42"/>
        <v>0</v>
      </c>
      <c r="AH122" s="19">
        <f t="shared" si="63"/>
        <v>0</v>
      </c>
      <c r="AI122" s="19"/>
      <c r="AJ122" s="19"/>
      <c r="AK122" s="17"/>
      <c r="AL122" s="19">
        <f t="shared" si="66"/>
        <v>0</v>
      </c>
      <c r="AM122" s="17">
        <v>192</v>
      </c>
      <c r="AN122" s="19">
        <f t="shared" si="67"/>
        <v>9.5617529880478092</v>
      </c>
      <c r="AO122" s="17"/>
      <c r="AP122" s="17">
        <v>7571</v>
      </c>
      <c r="AQ122" s="19">
        <f t="shared" si="68"/>
        <v>3.770418326693227</v>
      </c>
      <c r="AR122" s="19">
        <f t="shared" si="55"/>
        <v>1.8069212410501194</v>
      </c>
      <c r="AS122" s="17"/>
      <c r="AT122" s="17"/>
      <c r="AU122" s="17"/>
      <c r="AV122" s="17">
        <f t="shared" si="43"/>
        <v>0</v>
      </c>
      <c r="AW122" s="17" t="s">
        <v>13</v>
      </c>
      <c r="AX122" s="17" t="s">
        <v>429</v>
      </c>
      <c r="AY122" s="22">
        <v>592.2009553711431</v>
      </c>
      <c r="AZ122" s="22">
        <v>2747.2998094439722</v>
      </c>
      <c r="BA122" s="19">
        <f t="shared" si="69"/>
        <v>1.3681771959382332</v>
      </c>
      <c r="BB122" s="5">
        <v>1.0617848970251715</v>
      </c>
      <c r="BC122" s="19">
        <f t="shared" si="70"/>
        <v>1.0575546783119238</v>
      </c>
      <c r="BD122" s="22">
        <v>15.377574370709382</v>
      </c>
      <c r="BE122" s="20" t="s">
        <v>14</v>
      </c>
    </row>
    <row r="123" spans="1:57" x14ac:dyDescent="0.25">
      <c r="A123" s="16" t="s">
        <v>728</v>
      </c>
      <c r="B123" s="17" t="s">
        <v>729</v>
      </c>
      <c r="C123" s="17" t="s">
        <v>730</v>
      </c>
      <c r="D123" s="17">
        <v>44330</v>
      </c>
      <c r="E123" s="17" t="s">
        <v>728</v>
      </c>
      <c r="F123" s="17">
        <v>44108</v>
      </c>
      <c r="G123" s="17">
        <v>200067866</v>
      </c>
      <c r="H123" s="17" t="s">
        <v>416</v>
      </c>
      <c r="I123" s="17">
        <v>217</v>
      </c>
      <c r="J123" s="17">
        <v>1</v>
      </c>
      <c r="K123" s="17">
        <v>1</v>
      </c>
      <c r="L123" s="17" t="s">
        <v>454</v>
      </c>
      <c r="M123" s="17">
        <v>2934</v>
      </c>
      <c r="N123" s="17">
        <v>6</v>
      </c>
      <c r="O123" s="17">
        <v>5</v>
      </c>
      <c r="P123" s="17">
        <v>0</v>
      </c>
      <c r="Q123" s="17" t="s">
        <v>13</v>
      </c>
      <c r="R123" s="17" t="s">
        <v>133</v>
      </c>
      <c r="S123" s="17">
        <v>142</v>
      </c>
      <c r="T123" s="18">
        <f t="shared" si="61"/>
        <v>4.839809134287662E-2</v>
      </c>
      <c r="U123" s="17">
        <v>4253</v>
      </c>
      <c r="V123" s="17">
        <v>379</v>
      </c>
      <c r="W123" s="17"/>
      <c r="X123" s="17"/>
      <c r="Y123" s="17">
        <v>137</v>
      </c>
      <c r="Z123" s="17">
        <v>13</v>
      </c>
      <c r="AA123" s="17"/>
      <c r="AB123" s="17"/>
      <c r="AC123" s="17">
        <v>7</v>
      </c>
      <c r="AD123" s="17">
        <f t="shared" si="41"/>
        <v>4390</v>
      </c>
      <c r="AE123" s="19">
        <f t="shared" si="62"/>
        <v>1.4962508520790729</v>
      </c>
      <c r="AF123" s="19">
        <f t="shared" si="60"/>
        <v>30.91549295774648</v>
      </c>
      <c r="AG123" s="17">
        <f t="shared" si="42"/>
        <v>392</v>
      </c>
      <c r="AH123" s="19">
        <f t="shared" si="63"/>
        <v>13.360599863667348</v>
      </c>
      <c r="AI123" s="19">
        <f t="shared" ref="AI123:AI131" si="71">AD123/AG123</f>
        <v>11.198979591836734</v>
      </c>
      <c r="AJ123" s="19">
        <f t="shared" ref="AJ123:AJ131" si="72">AI123/2</f>
        <v>5.5994897959183669</v>
      </c>
      <c r="AK123" s="17"/>
      <c r="AL123" s="19">
        <f t="shared" si="66"/>
        <v>0</v>
      </c>
      <c r="AM123" s="17">
        <v>244</v>
      </c>
      <c r="AN123" s="19">
        <f t="shared" si="67"/>
        <v>8.3162917518745747</v>
      </c>
      <c r="AO123" s="17"/>
      <c r="AP123" s="17">
        <v>8116</v>
      </c>
      <c r="AQ123" s="19">
        <f t="shared" si="68"/>
        <v>2.7661895023858216</v>
      </c>
      <c r="AR123" s="19">
        <f t="shared" si="55"/>
        <v>1.84874715261959</v>
      </c>
      <c r="AS123" s="17">
        <v>89</v>
      </c>
      <c r="AT123" s="17">
        <v>2</v>
      </c>
      <c r="AU123" s="17">
        <v>5</v>
      </c>
      <c r="AV123" s="17">
        <f t="shared" si="43"/>
        <v>96</v>
      </c>
      <c r="AW123" s="17" t="s">
        <v>14</v>
      </c>
      <c r="AX123" s="17"/>
      <c r="AY123" s="21">
        <v>515</v>
      </c>
      <c r="AZ123" s="21">
        <v>3476</v>
      </c>
      <c r="BA123" s="19">
        <f t="shared" si="69"/>
        <v>1.1847307430129517</v>
      </c>
      <c r="BB123" s="21">
        <v>0.8</v>
      </c>
      <c r="BC123" s="19">
        <f t="shared" si="70"/>
        <v>0.54533060668029998</v>
      </c>
      <c r="BD123" s="21">
        <v>11</v>
      </c>
      <c r="BE123" s="20" t="s">
        <v>14</v>
      </c>
    </row>
    <row r="124" spans="1:57" hidden="1" x14ac:dyDescent="0.25">
      <c r="A124" s="23" t="s">
        <v>817</v>
      </c>
      <c r="B124" s="17" t="s">
        <v>322</v>
      </c>
      <c r="C124" s="17" t="s">
        <v>323</v>
      </c>
      <c r="D124" s="17">
        <v>44100</v>
      </c>
      <c r="E124" s="17" t="s">
        <v>22</v>
      </c>
      <c r="F124" s="17">
        <v>44109</v>
      </c>
      <c r="G124" s="17">
        <v>244400404</v>
      </c>
      <c r="H124" s="17" t="s">
        <v>24</v>
      </c>
      <c r="I124" s="17">
        <v>83</v>
      </c>
      <c r="J124" s="17">
        <v>1</v>
      </c>
      <c r="K124" s="17">
        <v>0</v>
      </c>
      <c r="L124" s="17" t="s">
        <v>317</v>
      </c>
      <c r="M124" s="21">
        <v>0</v>
      </c>
      <c r="N124" s="17">
        <v>27.5</v>
      </c>
      <c r="O124" s="17">
        <v>17</v>
      </c>
      <c r="P124" s="17">
        <v>0</v>
      </c>
      <c r="Q124" s="17" t="s">
        <v>14</v>
      </c>
      <c r="R124" s="17" t="s">
        <v>849</v>
      </c>
      <c r="S124" s="17">
        <v>124</v>
      </c>
      <c r="T124" s="18"/>
      <c r="U124" s="17">
        <v>14420</v>
      </c>
      <c r="V124" s="17">
        <v>1367</v>
      </c>
      <c r="W124" s="17">
        <v>257</v>
      </c>
      <c r="X124" s="17">
        <v>12</v>
      </c>
      <c r="Y124" s="17">
        <v>1493</v>
      </c>
      <c r="Z124" s="17">
        <v>64</v>
      </c>
      <c r="AA124" s="17">
        <v>0</v>
      </c>
      <c r="AB124" s="17">
        <v>0</v>
      </c>
      <c r="AC124" s="17">
        <v>33</v>
      </c>
      <c r="AD124" s="17">
        <f t="shared" si="41"/>
        <v>16170</v>
      </c>
      <c r="AE124" s="19"/>
      <c r="AF124" s="19">
        <f t="shared" si="60"/>
        <v>130.40322580645162</v>
      </c>
      <c r="AG124" s="17">
        <f t="shared" si="42"/>
        <v>1443</v>
      </c>
      <c r="AH124" s="19"/>
      <c r="AI124" s="19">
        <f t="shared" si="71"/>
        <v>11.205821205821206</v>
      </c>
      <c r="AJ124" s="19">
        <f t="shared" si="72"/>
        <v>5.6029106029106028</v>
      </c>
      <c r="AK124" s="17">
        <v>2080</v>
      </c>
      <c r="AL124" s="19"/>
      <c r="AM124" s="17">
        <v>1549</v>
      </c>
      <c r="AN124" s="19"/>
      <c r="AO124" s="17">
        <v>27400</v>
      </c>
      <c r="AP124" s="17">
        <v>93493</v>
      </c>
      <c r="AQ124" s="19"/>
      <c r="AR124" s="19">
        <f t="shared" si="55"/>
        <v>5.781880024737168</v>
      </c>
      <c r="AS124" s="17">
        <v>0</v>
      </c>
      <c r="AT124" s="17"/>
      <c r="AU124" s="17">
        <v>0</v>
      </c>
      <c r="AV124" s="17">
        <f t="shared" si="43"/>
        <v>0</v>
      </c>
      <c r="AW124" s="17" t="s">
        <v>14</v>
      </c>
      <c r="AX124" s="17"/>
      <c r="AY124" s="17"/>
      <c r="AZ124" s="17"/>
      <c r="BA124" s="19"/>
      <c r="BB124" s="17"/>
      <c r="BC124" s="19"/>
      <c r="BD124" s="17">
        <v>0</v>
      </c>
      <c r="BE124" s="20" t="s">
        <v>13</v>
      </c>
    </row>
    <row r="125" spans="1:57" hidden="1" x14ac:dyDescent="0.25">
      <c r="A125" s="23" t="s">
        <v>819</v>
      </c>
      <c r="B125" s="17" t="s">
        <v>433</v>
      </c>
      <c r="C125" s="17" t="s">
        <v>434</v>
      </c>
      <c r="D125" s="17">
        <v>44100</v>
      </c>
      <c r="E125" s="17" t="s">
        <v>22</v>
      </c>
      <c r="F125" s="17">
        <v>44109</v>
      </c>
      <c r="G125" s="17">
        <v>244400404</v>
      </c>
      <c r="H125" s="17" t="s">
        <v>24</v>
      </c>
      <c r="I125" s="17">
        <v>117</v>
      </c>
      <c r="J125" s="17">
        <v>1</v>
      </c>
      <c r="K125" s="17">
        <v>0</v>
      </c>
      <c r="L125" s="17" t="s">
        <v>317</v>
      </c>
      <c r="M125" s="21">
        <v>0</v>
      </c>
      <c r="N125" s="17">
        <v>27.5</v>
      </c>
      <c r="O125" s="17">
        <v>15</v>
      </c>
      <c r="P125" s="17">
        <v>4</v>
      </c>
      <c r="Q125" s="17" t="s">
        <v>14</v>
      </c>
      <c r="R125" s="17" t="s">
        <v>849</v>
      </c>
      <c r="S125" s="17">
        <v>307</v>
      </c>
      <c r="T125" s="18"/>
      <c r="U125" s="17">
        <v>16907</v>
      </c>
      <c r="V125" s="17">
        <v>1373</v>
      </c>
      <c r="W125" s="17">
        <v>374</v>
      </c>
      <c r="X125" s="17">
        <v>17</v>
      </c>
      <c r="Y125" s="17">
        <v>1940</v>
      </c>
      <c r="Z125" s="17">
        <v>81</v>
      </c>
      <c r="AA125" s="17">
        <v>0</v>
      </c>
      <c r="AB125" s="17">
        <v>0</v>
      </c>
      <c r="AC125" s="17">
        <v>33</v>
      </c>
      <c r="AD125" s="17">
        <f t="shared" si="41"/>
        <v>19221</v>
      </c>
      <c r="AE125" s="19"/>
      <c r="AF125" s="19">
        <f t="shared" si="60"/>
        <v>62.609120521172642</v>
      </c>
      <c r="AG125" s="17">
        <f t="shared" si="42"/>
        <v>1471</v>
      </c>
      <c r="AH125" s="19"/>
      <c r="AI125" s="19">
        <f t="shared" si="71"/>
        <v>13.066621346023114</v>
      </c>
      <c r="AJ125" s="19">
        <f t="shared" si="72"/>
        <v>6.5333106730115569</v>
      </c>
      <c r="AK125" s="17">
        <v>2136</v>
      </c>
      <c r="AL125" s="19"/>
      <c r="AM125" s="17">
        <v>1626</v>
      </c>
      <c r="AN125" s="19"/>
      <c r="AO125" s="17">
        <v>39700</v>
      </c>
      <c r="AP125" s="17">
        <v>99773</v>
      </c>
      <c r="AQ125" s="19"/>
      <c r="AR125" s="19">
        <f t="shared" si="55"/>
        <v>5.1908329431351126</v>
      </c>
      <c r="AS125" s="17">
        <v>0</v>
      </c>
      <c r="AT125" s="17"/>
      <c r="AU125" s="17">
        <v>0</v>
      </c>
      <c r="AV125" s="17">
        <f t="shared" si="43"/>
        <v>0</v>
      </c>
      <c r="AW125" s="17" t="s">
        <v>14</v>
      </c>
      <c r="AX125" s="17"/>
      <c r="AY125" s="17"/>
      <c r="AZ125" s="17"/>
      <c r="BA125" s="19"/>
      <c r="BB125" s="17"/>
      <c r="BC125" s="19"/>
      <c r="BD125" s="17"/>
      <c r="BE125" s="20" t="s">
        <v>13</v>
      </c>
    </row>
    <row r="126" spans="1:57" hidden="1" x14ac:dyDescent="0.25">
      <c r="A126" s="23" t="s">
        <v>818</v>
      </c>
      <c r="B126" s="17" t="s">
        <v>350</v>
      </c>
      <c r="C126" s="17" t="s">
        <v>351</v>
      </c>
      <c r="D126" s="17">
        <v>44300</v>
      </c>
      <c r="E126" s="17" t="s">
        <v>22</v>
      </c>
      <c r="F126" s="17">
        <v>44109</v>
      </c>
      <c r="G126" s="17">
        <v>244400404</v>
      </c>
      <c r="H126" s="17" t="s">
        <v>24</v>
      </c>
      <c r="I126" s="17">
        <v>93</v>
      </c>
      <c r="J126" s="17">
        <v>1</v>
      </c>
      <c r="K126" s="17">
        <v>0</v>
      </c>
      <c r="L126" s="17" t="s">
        <v>317</v>
      </c>
      <c r="M126" s="21">
        <v>0</v>
      </c>
      <c r="N126" s="17">
        <v>27.5</v>
      </c>
      <c r="O126" s="17">
        <v>17</v>
      </c>
      <c r="P126" s="17">
        <v>2</v>
      </c>
      <c r="Q126" s="17" t="s">
        <v>13</v>
      </c>
      <c r="R126" s="17" t="s">
        <v>849</v>
      </c>
      <c r="S126" s="17">
        <v>236</v>
      </c>
      <c r="T126" s="18"/>
      <c r="U126" s="17">
        <v>10696</v>
      </c>
      <c r="V126" s="17">
        <v>1695</v>
      </c>
      <c r="W126" s="17">
        <v>30</v>
      </c>
      <c r="X126" s="17">
        <v>3</v>
      </c>
      <c r="Y126" s="17">
        <v>625</v>
      </c>
      <c r="Z126" s="17">
        <v>46</v>
      </c>
      <c r="AA126" s="17">
        <v>0</v>
      </c>
      <c r="AB126" s="17">
        <v>0</v>
      </c>
      <c r="AC126" s="17">
        <v>39</v>
      </c>
      <c r="AD126" s="17">
        <f t="shared" si="41"/>
        <v>11351</v>
      </c>
      <c r="AE126" s="19"/>
      <c r="AF126" s="19">
        <f t="shared" si="60"/>
        <v>48.097457627118644</v>
      </c>
      <c r="AG126" s="17">
        <f t="shared" si="42"/>
        <v>1744</v>
      </c>
      <c r="AH126" s="19"/>
      <c r="AI126" s="19">
        <f t="shared" si="71"/>
        <v>6.5086009174311927</v>
      </c>
      <c r="AJ126" s="19">
        <f t="shared" si="72"/>
        <v>3.2543004587155964</v>
      </c>
      <c r="AK126" s="17">
        <v>2703</v>
      </c>
      <c r="AL126" s="19"/>
      <c r="AM126" s="17">
        <v>1886</v>
      </c>
      <c r="AN126" s="19"/>
      <c r="AO126" s="17">
        <v>37927</v>
      </c>
      <c r="AP126" s="17">
        <v>75961</v>
      </c>
      <c r="AQ126" s="19"/>
      <c r="AR126" s="19">
        <f t="shared" ref="AR126:AR131" si="73">AP126/AD126</f>
        <v>6.6920095145802128</v>
      </c>
      <c r="AS126" s="17">
        <v>0</v>
      </c>
      <c r="AT126" s="17"/>
      <c r="AU126" s="17">
        <v>0</v>
      </c>
      <c r="AV126" s="17">
        <f t="shared" si="43"/>
        <v>0</v>
      </c>
      <c r="AW126" s="17" t="s">
        <v>14</v>
      </c>
      <c r="AX126" s="17"/>
      <c r="AY126" s="17"/>
      <c r="AZ126" s="17"/>
      <c r="BA126" s="19"/>
      <c r="BB126" s="17"/>
      <c r="BC126" s="19"/>
      <c r="BD126" s="17"/>
      <c r="BE126" s="20" t="s">
        <v>13</v>
      </c>
    </row>
    <row r="127" spans="1:57" hidden="1" x14ac:dyDescent="0.25">
      <c r="A127" s="23" t="s">
        <v>821</v>
      </c>
      <c r="B127" s="17" t="s">
        <v>444</v>
      </c>
      <c r="C127" s="17" t="s">
        <v>445</v>
      </c>
      <c r="D127" s="17">
        <v>44300</v>
      </c>
      <c r="E127" s="17" t="s">
        <v>22</v>
      </c>
      <c r="F127" s="17">
        <v>44109</v>
      </c>
      <c r="G127" s="17">
        <v>244400404</v>
      </c>
      <c r="H127" s="17" t="s">
        <v>24</v>
      </c>
      <c r="I127" s="17">
        <v>121</v>
      </c>
      <c r="J127" s="17">
        <v>1</v>
      </c>
      <c r="K127" s="17">
        <v>0</v>
      </c>
      <c r="L127" s="17" t="s">
        <v>317</v>
      </c>
      <c r="M127" s="21">
        <v>0</v>
      </c>
      <c r="N127" s="17">
        <v>36</v>
      </c>
      <c r="O127" s="17">
        <v>99</v>
      </c>
      <c r="P127" s="17">
        <v>26</v>
      </c>
      <c r="Q127" s="17" t="s">
        <v>13</v>
      </c>
      <c r="R127" s="17" t="s">
        <v>849</v>
      </c>
      <c r="S127" s="17">
        <v>1615</v>
      </c>
      <c r="T127" s="18"/>
      <c r="U127" s="17">
        <v>42950</v>
      </c>
      <c r="V127" s="17">
        <v>4216</v>
      </c>
      <c r="W127" s="17">
        <v>7599</v>
      </c>
      <c r="X127" s="17">
        <v>247</v>
      </c>
      <c r="Y127" s="17">
        <v>6038</v>
      </c>
      <c r="Z127" s="17">
        <v>258</v>
      </c>
      <c r="AA127" s="17">
        <v>46</v>
      </c>
      <c r="AB127" s="17">
        <v>1</v>
      </c>
      <c r="AC127" s="17">
        <v>88</v>
      </c>
      <c r="AD127" s="17">
        <f t="shared" si="41"/>
        <v>56633</v>
      </c>
      <c r="AE127" s="19"/>
      <c r="AF127" s="19">
        <f t="shared" si="60"/>
        <v>35.066873065015479</v>
      </c>
      <c r="AG127" s="17">
        <f t="shared" si="42"/>
        <v>4722</v>
      </c>
      <c r="AH127" s="19"/>
      <c r="AI127" s="19">
        <f t="shared" si="71"/>
        <v>11.993434985175773</v>
      </c>
      <c r="AJ127" s="19">
        <f t="shared" si="72"/>
        <v>5.9967174925878863</v>
      </c>
      <c r="AK127" s="17">
        <v>8825</v>
      </c>
      <c r="AL127" s="19"/>
      <c r="AM127" s="17">
        <v>6497</v>
      </c>
      <c r="AN127" s="19"/>
      <c r="AO127" s="17">
        <v>118431</v>
      </c>
      <c r="AP127" s="17">
        <v>399340</v>
      </c>
      <c r="AQ127" s="19"/>
      <c r="AR127" s="19">
        <f t="shared" si="73"/>
        <v>7.0513658114526869</v>
      </c>
      <c r="AS127" s="17">
        <v>0</v>
      </c>
      <c r="AT127" s="17"/>
      <c r="AU127" s="17">
        <v>0</v>
      </c>
      <c r="AV127" s="17">
        <f t="shared" si="43"/>
        <v>0</v>
      </c>
      <c r="AW127" s="17" t="s">
        <v>14</v>
      </c>
      <c r="AX127" s="17"/>
      <c r="AY127" s="17"/>
      <c r="AZ127" s="17"/>
      <c r="BA127" s="19"/>
      <c r="BB127" s="17"/>
      <c r="BC127" s="19"/>
      <c r="BD127" s="17"/>
      <c r="BE127" s="20" t="s">
        <v>13</v>
      </c>
    </row>
    <row r="128" spans="1:57" hidden="1" x14ac:dyDescent="0.25">
      <c r="A128" s="23" t="s">
        <v>822</v>
      </c>
      <c r="B128" s="17" t="s">
        <v>446</v>
      </c>
      <c r="C128" s="17" t="s">
        <v>447</v>
      </c>
      <c r="D128" s="17">
        <v>44000</v>
      </c>
      <c r="E128" s="17" t="s">
        <v>22</v>
      </c>
      <c r="F128" s="17">
        <v>44109</v>
      </c>
      <c r="G128" s="17">
        <v>244400404</v>
      </c>
      <c r="H128" s="17" t="s">
        <v>24</v>
      </c>
      <c r="I128" s="17">
        <v>122</v>
      </c>
      <c r="J128" s="17">
        <v>1</v>
      </c>
      <c r="K128" s="17">
        <v>0</v>
      </c>
      <c r="L128" s="17" t="s">
        <v>317</v>
      </c>
      <c r="M128" s="21">
        <v>328144</v>
      </c>
      <c r="N128" s="17">
        <v>46</v>
      </c>
      <c r="O128" s="17">
        <v>316</v>
      </c>
      <c r="P128" s="17">
        <v>53</v>
      </c>
      <c r="Q128" s="17" t="s">
        <v>13</v>
      </c>
      <c r="R128" s="17" t="s">
        <v>849</v>
      </c>
      <c r="S128" s="17">
        <v>5790</v>
      </c>
      <c r="T128" s="18">
        <f>S128/M128</f>
        <v>1.7644692573991906E-2</v>
      </c>
      <c r="U128" s="17">
        <v>234793</v>
      </c>
      <c r="V128" s="17">
        <v>16457</v>
      </c>
      <c r="W128" s="17">
        <v>29848</v>
      </c>
      <c r="X128" s="17">
        <v>617</v>
      </c>
      <c r="Y128" s="17">
        <v>16907</v>
      </c>
      <c r="Z128" s="17">
        <v>952</v>
      </c>
      <c r="AA128" s="17">
        <v>72</v>
      </c>
      <c r="AB128" s="17">
        <v>18</v>
      </c>
      <c r="AC128" s="17">
        <v>296</v>
      </c>
      <c r="AD128" s="17">
        <f t="shared" si="41"/>
        <v>281620</v>
      </c>
      <c r="AE128" s="19">
        <f>AD128/M128</f>
        <v>0.85822078112048372</v>
      </c>
      <c r="AF128" s="19">
        <f t="shared" si="60"/>
        <v>48.639032815198618</v>
      </c>
      <c r="AG128" s="17">
        <f t="shared" si="42"/>
        <v>18044</v>
      </c>
      <c r="AH128" s="19">
        <f>(AG128*100)/M128</f>
        <v>5.4988054025062167</v>
      </c>
      <c r="AI128" s="19">
        <f t="shared" si="71"/>
        <v>15.607404123254268</v>
      </c>
      <c r="AJ128" s="19">
        <f t="shared" si="72"/>
        <v>7.803702061627134</v>
      </c>
      <c r="AK128" s="17">
        <v>30738</v>
      </c>
      <c r="AL128" s="19">
        <f>(AK128*100)/M128</f>
        <v>9.3672290214052367</v>
      </c>
      <c r="AM128" s="17">
        <v>19103</v>
      </c>
      <c r="AN128" s="19">
        <f>(AM128*100)/M128</f>
        <v>5.8215295723828566</v>
      </c>
      <c r="AO128" s="17">
        <v>380566</v>
      </c>
      <c r="AP128" s="17">
        <v>791280</v>
      </c>
      <c r="AQ128" s="19">
        <f>AP128/M128</f>
        <v>2.4113803695938367</v>
      </c>
      <c r="AR128" s="19">
        <f t="shared" si="73"/>
        <v>2.8097436261629145</v>
      </c>
      <c r="AS128" s="17">
        <v>0</v>
      </c>
      <c r="AT128" s="17"/>
      <c r="AU128" s="17">
        <v>0</v>
      </c>
      <c r="AV128" s="17">
        <f t="shared" si="43"/>
        <v>0</v>
      </c>
      <c r="AW128" s="17" t="s">
        <v>14</v>
      </c>
      <c r="AX128" s="17"/>
      <c r="AY128" s="17">
        <v>57175</v>
      </c>
      <c r="AZ128" s="17">
        <v>714933</v>
      </c>
      <c r="BA128" s="19">
        <f>AZ128/M128</f>
        <v>2.1787172704666244</v>
      </c>
      <c r="BB128" s="17">
        <v>152.5</v>
      </c>
      <c r="BC128" s="19">
        <f>(BB128*2000)/M128</f>
        <v>0.92946998878541132</v>
      </c>
      <c r="BD128" s="17"/>
      <c r="BE128" s="20" t="s">
        <v>13</v>
      </c>
    </row>
    <row r="129" spans="1:57" hidden="1" x14ac:dyDescent="0.25">
      <c r="A129" s="23" t="s">
        <v>820</v>
      </c>
      <c r="B129" s="17" t="s">
        <v>442</v>
      </c>
      <c r="C129" s="17" t="s">
        <v>443</v>
      </c>
      <c r="D129" s="17">
        <v>44100</v>
      </c>
      <c r="E129" s="17" t="s">
        <v>22</v>
      </c>
      <c r="F129" s="17">
        <v>44109</v>
      </c>
      <c r="G129" s="17">
        <v>244400404</v>
      </c>
      <c r="H129" s="17" t="s">
        <v>24</v>
      </c>
      <c r="I129" s="17">
        <v>120</v>
      </c>
      <c r="J129" s="17">
        <v>1</v>
      </c>
      <c r="K129" s="17">
        <v>0</v>
      </c>
      <c r="L129" s="17" t="s">
        <v>317</v>
      </c>
      <c r="M129" s="21">
        <v>0</v>
      </c>
      <c r="N129" s="17">
        <v>36</v>
      </c>
      <c r="O129" s="17">
        <v>80</v>
      </c>
      <c r="P129" s="17">
        <v>29</v>
      </c>
      <c r="Q129" s="17" t="s">
        <v>13</v>
      </c>
      <c r="R129" s="17" t="s">
        <v>849</v>
      </c>
      <c r="S129" s="17">
        <v>1054</v>
      </c>
      <c r="T129" s="18"/>
      <c r="U129" s="17">
        <v>38467</v>
      </c>
      <c r="V129" s="17">
        <v>3258</v>
      </c>
      <c r="W129" s="17">
        <v>663</v>
      </c>
      <c r="X129" s="17">
        <v>39</v>
      </c>
      <c r="Y129" s="17">
        <v>5009</v>
      </c>
      <c r="Z129" s="17">
        <v>219</v>
      </c>
      <c r="AA129" s="17">
        <v>74</v>
      </c>
      <c r="AB129" s="17">
        <v>1</v>
      </c>
      <c r="AC129" s="17">
        <v>122</v>
      </c>
      <c r="AD129" s="17">
        <f t="shared" si="41"/>
        <v>44213</v>
      </c>
      <c r="AE129" s="19"/>
      <c r="AF129" s="19">
        <f t="shared" si="60"/>
        <v>41.947817836812142</v>
      </c>
      <c r="AG129" s="17">
        <f t="shared" si="42"/>
        <v>3517</v>
      </c>
      <c r="AH129" s="19"/>
      <c r="AI129" s="19">
        <f t="shared" si="71"/>
        <v>12.571225476258174</v>
      </c>
      <c r="AJ129" s="19">
        <f t="shared" si="72"/>
        <v>6.2856127381290872</v>
      </c>
      <c r="AK129" s="17">
        <v>5620</v>
      </c>
      <c r="AL129" s="19"/>
      <c r="AM129" s="17">
        <v>3886</v>
      </c>
      <c r="AN129" s="19"/>
      <c r="AO129" s="17">
        <v>67105</v>
      </c>
      <c r="AP129" s="17">
        <v>234433</v>
      </c>
      <c r="AQ129" s="19"/>
      <c r="AR129" s="19">
        <f t="shared" si="73"/>
        <v>5.3023545111166399</v>
      </c>
      <c r="AS129" s="17">
        <v>0</v>
      </c>
      <c r="AT129" s="17"/>
      <c r="AU129" s="17">
        <v>0</v>
      </c>
      <c r="AV129" s="17">
        <f t="shared" si="43"/>
        <v>0</v>
      </c>
      <c r="AW129" s="17" t="s">
        <v>14</v>
      </c>
      <c r="AX129" s="17"/>
      <c r="AY129" s="17"/>
      <c r="AZ129" s="17"/>
      <c r="BA129" s="19"/>
      <c r="BB129" s="17"/>
      <c r="BC129" s="19"/>
      <c r="BD129" s="17"/>
      <c r="BE129" s="20" t="s">
        <v>13</v>
      </c>
    </row>
    <row r="130" spans="1:57" hidden="1" x14ac:dyDescent="0.25">
      <c r="A130" s="23" t="s">
        <v>823</v>
      </c>
      <c r="B130" s="17" t="s">
        <v>448</v>
      </c>
      <c r="C130" s="17" t="s">
        <v>449</v>
      </c>
      <c r="D130" s="17">
        <v>44300</v>
      </c>
      <c r="E130" s="17" t="s">
        <v>22</v>
      </c>
      <c r="F130" s="17">
        <v>44109</v>
      </c>
      <c r="G130" s="17">
        <v>244400404</v>
      </c>
      <c r="H130" s="17" t="s">
        <v>24</v>
      </c>
      <c r="I130" s="17">
        <v>123</v>
      </c>
      <c r="J130" s="17">
        <v>1</v>
      </c>
      <c r="K130" s="17">
        <v>0</v>
      </c>
      <c r="L130" s="17" t="s">
        <v>317</v>
      </c>
      <c r="M130" s="21">
        <v>0</v>
      </c>
      <c r="N130" s="17">
        <v>36</v>
      </c>
      <c r="O130" s="17">
        <v>62</v>
      </c>
      <c r="P130" s="17">
        <v>19</v>
      </c>
      <c r="Q130" s="17" t="s">
        <v>13</v>
      </c>
      <c r="R130" s="17" t="s">
        <v>849</v>
      </c>
      <c r="S130" s="17">
        <v>969</v>
      </c>
      <c r="T130" s="18"/>
      <c r="U130" s="17">
        <v>34330</v>
      </c>
      <c r="V130" s="17">
        <v>4204</v>
      </c>
      <c r="W130" s="17">
        <v>6668</v>
      </c>
      <c r="X130" s="17">
        <v>275</v>
      </c>
      <c r="Y130" s="17">
        <v>5735</v>
      </c>
      <c r="Z130" s="17">
        <v>242</v>
      </c>
      <c r="AA130" s="17">
        <v>40</v>
      </c>
      <c r="AB130" s="17">
        <v>1</v>
      </c>
      <c r="AC130" s="17">
        <v>121</v>
      </c>
      <c r="AD130" s="17">
        <f t="shared" si="41"/>
        <v>46773</v>
      </c>
      <c r="AE130" s="19"/>
      <c r="AF130" s="19">
        <f t="shared" si="60"/>
        <v>48.269349845201241</v>
      </c>
      <c r="AG130" s="17">
        <f t="shared" si="42"/>
        <v>4722</v>
      </c>
      <c r="AH130" s="19"/>
      <c r="AI130" s="19">
        <f t="shared" si="71"/>
        <v>9.9053367217280819</v>
      </c>
      <c r="AJ130" s="19">
        <f t="shared" si="72"/>
        <v>4.9526683608640409</v>
      </c>
      <c r="AK130" s="17">
        <v>5895</v>
      </c>
      <c r="AL130" s="19"/>
      <c r="AM130" s="17">
        <v>4131</v>
      </c>
      <c r="AN130" s="19"/>
      <c r="AO130" s="17">
        <v>69971</v>
      </c>
      <c r="AP130" s="17">
        <v>239818</v>
      </c>
      <c r="AQ130" s="19"/>
      <c r="AR130" s="19">
        <f t="shared" si="73"/>
        <v>5.1272742821713377</v>
      </c>
      <c r="AS130" s="17">
        <v>0</v>
      </c>
      <c r="AT130" s="17"/>
      <c r="AU130" s="17">
        <v>0</v>
      </c>
      <c r="AV130" s="17">
        <f t="shared" si="43"/>
        <v>0</v>
      </c>
      <c r="AW130" s="17" t="s">
        <v>14</v>
      </c>
      <c r="AX130" s="17"/>
      <c r="AY130" s="17"/>
      <c r="AZ130" s="17"/>
      <c r="BA130" s="19"/>
      <c r="BB130" s="17"/>
      <c r="BC130" s="19"/>
      <c r="BD130" s="17"/>
      <c r="BE130" s="20" t="s">
        <v>13</v>
      </c>
    </row>
    <row r="131" spans="1:57" hidden="1" x14ac:dyDescent="0.25">
      <c r="A131" s="23" t="s">
        <v>824</v>
      </c>
      <c r="B131" s="17" t="s">
        <v>450</v>
      </c>
      <c r="C131" s="17" t="s">
        <v>451</v>
      </c>
      <c r="D131" s="17">
        <v>44000</v>
      </c>
      <c r="E131" s="17" t="s">
        <v>22</v>
      </c>
      <c r="F131" s="17">
        <v>44109</v>
      </c>
      <c r="G131" s="17">
        <v>244400404</v>
      </c>
      <c r="H131" s="17" t="s">
        <v>24</v>
      </c>
      <c r="I131" s="17">
        <v>124</v>
      </c>
      <c r="J131" s="17">
        <v>1</v>
      </c>
      <c r="K131" s="17">
        <v>0</v>
      </c>
      <c r="L131" s="17" t="s">
        <v>317</v>
      </c>
      <c r="M131" s="21">
        <v>0</v>
      </c>
      <c r="N131" s="17">
        <v>27.5</v>
      </c>
      <c r="O131" s="17">
        <v>42</v>
      </c>
      <c r="P131" s="17">
        <v>11</v>
      </c>
      <c r="Q131" s="17" t="s">
        <v>13</v>
      </c>
      <c r="R131" s="17" t="s">
        <v>849</v>
      </c>
      <c r="S131" s="17">
        <v>589</v>
      </c>
      <c r="T131" s="18"/>
      <c r="U131" s="17">
        <v>18868</v>
      </c>
      <c r="V131" s="17">
        <v>2178</v>
      </c>
      <c r="W131" s="17">
        <v>342</v>
      </c>
      <c r="X131" s="17">
        <v>12</v>
      </c>
      <c r="Y131" s="17">
        <v>1770</v>
      </c>
      <c r="Z131" s="17">
        <v>71</v>
      </c>
      <c r="AA131" s="17">
        <v>0</v>
      </c>
      <c r="AB131" s="17">
        <v>0</v>
      </c>
      <c r="AC131" s="17">
        <v>29</v>
      </c>
      <c r="AD131" s="17">
        <f t="shared" ref="AD131:AD194" si="74">U131+W131+Y131+AA131</f>
        <v>20980</v>
      </c>
      <c r="AE131" s="19"/>
      <c r="AF131" s="19">
        <f t="shared" si="60"/>
        <v>35.619694397283531</v>
      </c>
      <c r="AG131" s="17">
        <f t="shared" ref="AG131:AG194" si="75">V131+X131+Z131+AB131</f>
        <v>2261</v>
      </c>
      <c r="AH131" s="19"/>
      <c r="AI131" s="19">
        <f t="shared" si="71"/>
        <v>9.2790800530738604</v>
      </c>
      <c r="AJ131" s="19">
        <f t="shared" si="72"/>
        <v>4.6395400265369302</v>
      </c>
      <c r="AK131" s="17">
        <v>3497</v>
      </c>
      <c r="AL131" s="19"/>
      <c r="AM131" s="17">
        <v>2415</v>
      </c>
      <c r="AN131" s="19"/>
      <c r="AO131" s="17">
        <v>42968</v>
      </c>
      <c r="AP131" s="17">
        <v>130737</v>
      </c>
      <c r="AQ131" s="19"/>
      <c r="AR131" s="19">
        <f t="shared" si="73"/>
        <v>6.2315061963775022</v>
      </c>
      <c r="AS131" s="17">
        <v>0</v>
      </c>
      <c r="AT131" s="17"/>
      <c r="AU131" s="17">
        <v>0</v>
      </c>
      <c r="AV131" s="17">
        <f t="shared" ref="AV131:AV194" si="76">AS131+AT131+AU131</f>
        <v>0</v>
      </c>
      <c r="AW131" s="17" t="s">
        <v>14</v>
      </c>
      <c r="AX131" s="17"/>
      <c r="AY131" s="17"/>
      <c r="AZ131" s="17"/>
      <c r="BA131" s="19"/>
      <c r="BB131" s="17"/>
      <c r="BC131" s="19"/>
      <c r="BD131" s="17"/>
      <c r="BE131" s="20" t="s">
        <v>13</v>
      </c>
    </row>
    <row r="132" spans="1:57" hidden="1" x14ac:dyDescent="0.25">
      <c r="A132" s="23" t="s">
        <v>816</v>
      </c>
      <c r="B132" s="17" t="s">
        <v>316</v>
      </c>
      <c r="C132" s="17" t="s">
        <v>288</v>
      </c>
      <c r="D132" s="17">
        <v>44000</v>
      </c>
      <c r="E132" s="17" t="s">
        <v>22</v>
      </c>
      <c r="F132" s="17">
        <v>44109</v>
      </c>
      <c r="G132" s="17">
        <v>244400404</v>
      </c>
      <c r="H132" s="17" t="s">
        <v>24</v>
      </c>
      <c r="I132" s="17">
        <v>81</v>
      </c>
      <c r="J132" s="17">
        <v>1</v>
      </c>
      <c r="K132" s="17">
        <v>0</v>
      </c>
      <c r="L132" s="17" t="s">
        <v>317</v>
      </c>
      <c r="M132" s="21">
        <v>0</v>
      </c>
      <c r="N132" s="17">
        <v>30</v>
      </c>
      <c r="O132" s="17">
        <v>16</v>
      </c>
      <c r="P132" s="17">
        <v>0</v>
      </c>
      <c r="Q132" s="17" t="s">
        <v>13</v>
      </c>
      <c r="R132" s="17" t="s">
        <v>849</v>
      </c>
      <c r="S132" s="17">
        <v>1714</v>
      </c>
      <c r="T132" s="18"/>
      <c r="U132" s="17"/>
      <c r="V132" s="17"/>
      <c r="W132" s="17"/>
      <c r="X132" s="17"/>
      <c r="Y132" s="17"/>
      <c r="Z132" s="17"/>
      <c r="AA132" s="17"/>
      <c r="AB132" s="17"/>
      <c r="AC132" s="17"/>
      <c r="AD132" s="17">
        <f t="shared" si="74"/>
        <v>0</v>
      </c>
      <c r="AE132" s="19"/>
      <c r="AF132" s="19">
        <f t="shared" si="60"/>
        <v>0</v>
      </c>
      <c r="AG132" s="17">
        <f t="shared" si="75"/>
        <v>0</v>
      </c>
      <c r="AH132" s="19"/>
      <c r="AI132" s="19"/>
      <c r="AJ132" s="19"/>
      <c r="AK132" s="17">
        <v>0</v>
      </c>
      <c r="AL132" s="19"/>
      <c r="AM132" s="17">
        <v>0</v>
      </c>
      <c r="AN132" s="19"/>
      <c r="AO132" s="17"/>
      <c r="AP132" s="17">
        <v>0</v>
      </c>
      <c r="AQ132" s="19"/>
      <c r="AR132" s="19"/>
      <c r="AS132" s="17">
        <v>0</v>
      </c>
      <c r="AT132" s="17"/>
      <c r="AU132" s="17">
        <v>0</v>
      </c>
      <c r="AV132" s="17">
        <f t="shared" si="76"/>
        <v>0</v>
      </c>
      <c r="AW132" s="17" t="s">
        <v>14</v>
      </c>
      <c r="AX132" s="17"/>
      <c r="AY132" s="17"/>
      <c r="AZ132" s="17"/>
      <c r="BA132" s="19"/>
      <c r="BB132" s="17"/>
      <c r="BC132" s="19"/>
      <c r="BD132" s="17"/>
      <c r="BE132" s="20" t="s">
        <v>13</v>
      </c>
    </row>
    <row r="133" spans="1:57" x14ac:dyDescent="0.25">
      <c r="A133" s="16" t="s">
        <v>315</v>
      </c>
      <c r="B133" s="17" t="s">
        <v>580</v>
      </c>
      <c r="C133" s="17" t="s">
        <v>581</v>
      </c>
      <c r="D133" s="17">
        <v>44390</v>
      </c>
      <c r="E133" s="17" t="s">
        <v>315</v>
      </c>
      <c r="F133" s="17">
        <v>44110</v>
      </c>
      <c r="G133" s="17">
        <v>244400503</v>
      </c>
      <c r="H133" s="17" t="s">
        <v>96</v>
      </c>
      <c r="I133" s="17">
        <v>166</v>
      </c>
      <c r="J133" s="17">
        <v>1</v>
      </c>
      <c r="K133" s="17">
        <v>1</v>
      </c>
      <c r="L133" s="17" t="s">
        <v>582</v>
      </c>
      <c r="M133" s="17">
        <v>9521</v>
      </c>
      <c r="N133" s="17">
        <v>24.5</v>
      </c>
      <c r="O133" s="17">
        <v>90</v>
      </c>
      <c r="P133" s="17">
        <v>9</v>
      </c>
      <c r="Q133" s="17" t="s">
        <v>13</v>
      </c>
      <c r="R133" s="17" t="s">
        <v>20</v>
      </c>
      <c r="S133" s="17">
        <v>862</v>
      </c>
      <c r="T133" s="18">
        <f>S133/M133</f>
        <v>9.0536708328957036E-2</v>
      </c>
      <c r="U133" s="17">
        <v>34469</v>
      </c>
      <c r="V133" s="17">
        <v>1957</v>
      </c>
      <c r="W133" s="17">
        <v>6533</v>
      </c>
      <c r="X133" s="17">
        <v>115</v>
      </c>
      <c r="Y133" s="17">
        <v>1356</v>
      </c>
      <c r="Z133" s="17">
        <v>114</v>
      </c>
      <c r="AA133" s="17">
        <v>48</v>
      </c>
      <c r="AB133" s="17">
        <v>16</v>
      </c>
      <c r="AC133" s="17">
        <v>59</v>
      </c>
      <c r="AD133" s="17">
        <f t="shared" si="74"/>
        <v>42406</v>
      </c>
      <c r="AE133" s="19">
        <f>AD133/M133</f>
        <v>4.4539439134544692</v>
      </c>
      <c r="AF133" s="19">
        <f t="shared" si="60"/>
        <v>49.194895591647331</v>
      </c>
      <c r="AG133" s="17">
        <f t="shared" si="75"/>
        <v>2202</v>
      </c>
      <c r="AH133" s="19">
        <f>(AG133*100)/M133</f>
        <v>23.127822707698773</v>
      </c>
      <c r="AI133" s="19">
        <f t="shared" ref="AI133:AI139" si="77">AD133/AG133</f>
        <v>19.257947320617621</v>
      </c>
      <c r="AJ133" s="19">
        <f t="shared" ref="AJ133:AJ139" si="78">AI133/2</f>
        <v>9.6289736603088105</v>
      </c>
      <c r="AK133" s="17">
        <v>3823</v>
      </c>
      <c r="AL133" s="19">
        <f>(AK133*100)/M133</f>
        <v>40.153345236844871</v>
      </c>
      <c r="AM133" s="17">
        <v>2548</v>
      </c>
      <c r="AN133" s="19">
        <f>(AM133*100)/M133</f>
        <v>26.76189475895389</v>
      </c>
      <c r="AO133" s="17">
        <v>17966</v>
      </c>
      <c r="AP133" s="17">
        <v>74644</v>
      </c>
      <c r="AQ133" s="19">
        <f>AP133/M133</f>
        <v>7.8399327801701499</v>
      </c>
      <c r="AR133" s="19">
        <f t="shared" ref="AR133:AR175" si="79">AP133/AD133</f>
        <v>1.7602226100080178</v>
      </c>
      <c r="AS133" s="17">
        <v>1253</v>
      </c>
      <c r="AT133" s="17"/>
      <c r="AU133" s="17">
        <v>494</v>
      </c>
      <c r="AV133" s="17">
        <f t="shared" si="76"/>
        <v>1747</v>
      </c>
      <c r="AW133" s="17" t="s">
        <v>14</v>
      </c>
      <c r="AX133" s="17"/>
      <c r="AY133" s="17">
        <v>7400</v>
      </c>
      <c r="AZ133" s="17">
        <v>23550</v>
      </c>
      <c r="BA133" s="19">
        <f>AZ133/M133</f>
        <v>2.473479676504569</v>
      </c>
      <c r="BB133" s="17">
        <v>5.5</v>
      </c>
      <c r="BC133" s="19">
        <f>(BB133*2000)/M133</f>
        <v>1.1553408255435353</v>
      </c>
      <c r="BD133" s="17">
        <v>30</v>
      </c>
      <c r="BE133" s="20" t="s">
        <v>14</v>
      </c>
    </row>
    <row r="134" spans="1:57" x14ac:dyDescent="0.25">
      <c r="A134" s="16" t="s">
        <v>94</v>
      </c>
      <c r="B134" s="17" t="s">
        <v>95</v>
      </c>
      <c r="C134" s="17" t="s">
        <v>37</v>
      </c>
      <c r="D134" s="17">
        <v>44130</v>
      </c>
      <c r="E134" s="17" t="s">
        <v>94</v>
      </c>
      <c r="F134" s="17">
        <v>44111</v>
      </c>
      <c r="G134" s="17">
        <v>244400503</v>
      </c>
      <c r="H134" s="17" t="s">
        <v>96</v>
      </c>
      <c r="I134" s="17">
        <v>18</v>
      </c>
      <c r="J134" s="17">
        <v>1</v>
      </c>
      <c r="K134" s="17">
        <v>1</v>
      </c>
      <c r="L134" s="17"/>
      <c r="M134" s="17">
        <v>2349</v>
      </c>
      <c r="N134" s="17">
        <v>6.5</v>
      </c>
      <c r="O134" s="17">
        <v>0</v>
      </c>
      <c r="P134" s="17">
        <v>0</v>
      </c>
      <c r="Q134" s="17" t="s">
        <v>14</v>
      </c>
      <c r="R134" s="17" t="s">
        <v>20</v>
      </c>
      <c r="S134" s="17">
        <v>40</v>
      </c>
      <c r="T134" s="18">
        <f>S134/M134</f>
        <v>1.7028522775649212E-2</v>
      </c>
      <c r="U134" s="17">
        <v>3444</v>
      </c>
      <c r="V134" s="17">
        <v>440</v>
      </c>
      <c r="W134" s="17">
        <v>0</v>
      </c>
      <c r="X134" s="17">
        <v>0</v>
      </c>
      <c r="Y134" s="17">
        <v>0</v>
      </c>
      <c r="Z134" s="17">
        <v>0</v>
      </c>
      <c r="AA134" s="17">
        <v>0</v>
      </c>
      <c r="AB134" s="17">
        <v>0</v>
      </c>
      <c r="AC134" s="17">
        <v>4</v>
      </c>
      <c r="AD134" s="17">
        <f t="shared" si="74"/>
        <v>3444</v>
      </c>
      <c r="AE134" s="19">
        <f>AD134/M134</f>
        <v>1.4661558109833972</v>
      </c>
      <c r="AF134" s="19">
        <f t="shared" si="60"/>
        <v>86.1</v>
      </c>
      <c r="AG134" s="17">
        <f t="shared" si="75"/>
        <v>440</v>
      </c>
      <c r="AH134" s="19">
        <f>(AG134*100)/M134</f>
        <v>18.731375053214133</v>
      </c>
      <c r="AI134" s="19">
        <f t="shared" si="77"/>
        <v>7.8272727272727272</v>
      </c>
      <c r="AJ134" s="19">
        <f t="shared" si="78"/>
        <v>3.9136363636363636</v>
      </c>
      <c r="AK134" s="17"/>
      <c r="AL134" s="19">
        <f>(AK134*100)/M134</f>
        <v>0</v>
      </c>
      <c r="AM134" s="17">
        <v>419</v>
      </c>
      <c r="AN134" s="19">
        <f>(AM134*100)/M134</f>
        <v>17.837377607492549</v>
      </c>
      <c r="AO134" s="17"/>
      <c r="AP134" s="17">
        <v>7365</v>
      </c>
      <c r="AQ134" s="19">
        <f>AP134/M134</f>
        <v>3.1353767560664112</v>
      </c>
      <c r="AR134" s="19">
        <f t="shared" si="79"/>
        <v>2.1385017421602788</v>
      </c>
      <c r="AS134" s="17">
        <v>977</v>
      </c>
      <c r="AT134" s="17">
        <v>18</v>
      </c>
      <c r="AU134" s="17">
        <v>0</v>
      </c>
      <c r="AV134" s="17">
        <f t="shared" si="76"/>
        <v>995</v>
      </c>
      <c r="AW134" s="17" t="s">
        <v>14</v>
      </c>
      <c r="AX134" s="17"/>
      <c r="AY134" s="17">
        <v>700</v>
      </c>
      <c r="AZ134" s="17">
        <v>4358</v>
      </c>
      <c r="BA134" s="19">
        <f>AZ134/M134</f>
        <v>1.8552575564069818</v>
      </c>
      <c r="BB134" s="17">
        <v>0.5</v>
      </c>
      <c r="BC134" s="19">
        <f>(BB134*2000)/M134</f>
        <v>0.42571306939123033</v>
      </c>
      <c r="BD134" s="17">
        <v>17</v>
      </c>
      <c r="BE134" s="20" t="s">
        <v>13</v>
      </c>
    </row>
    <row r="135" spans="1:57" x14ac:dyDescent="0.25">
      <c r="A135" s="16" t="s">
        <v>552</v>
      </c>
      <c r="B135" s="17" t="s">
        <v>553</v>
      </c>
      <c r="C135" s="17" t="s">
        <v>554</v>
      </c>
      <c r="D135" s="17">
        <v>44110</v>
      </c>
      <c r="E135" s="17" t="s">
        <v>552</v>
      </c>
      <c r="F135" s="17">
        <v>44112</v>
      </c>
      <c r="G135" s="17">
        <v>200072726</v>
      </c>
      <c r="H135" s="17" t="s">
        <v>278</v>
      </c>
      <c r="I135" s="17">
        <v>157</v>
      </c>
      <c r="J135" s="17">
        <v>1</v>
      </c>
      <c r="K135" s="17">
        <v>1</v>
      </c>
      <c r="L135" s="17" t="s">
        <v>277</v>
      </c>
      <c r="M135" s="17">
        <v>592</v>
      </c>
      <c r="N135" s="17">
        <v>4.5</v>
      </c>
      <c r="O135" s="17">
        <v>5</v>
      </c>
      <c r="P135" s="17">
        <v>1</v>
      </c>
      <c r="Q135" s="17" t="s">
        <v>13</v>
      </c>
      <c r="R135" s="17" t="s">
        <v>20</v>
      </c>
      <c r="S135" s="17">
        <v>79</v>
      </c>
      <c r="T135" s="18">
        <f>S135/M135</f>
        <v>0.13344594594594594</v>
      </c>
      <c r="U135" s="17">
        <v>1769</v>
      </c>
      <c r="V135" s="17">
        <v>117</v>
      </c>
      <c r="W135" s="17">
        <v>74</v>
      </c>
      <c r="X135" s="17">
        <v>0</v>
      </c>
      <c r="Y135" s="17">
        <v>117</v>
      </c>
      <c r="Z135" s="17">
        <v>0</v>
      </c>
      <c r="AA135" s="17">
        <v>0</v>
      </c>
      <c r="AB135" s="17">
        <v>0</v>
      </c>
      <c r="AC135" s="17">
        <v>4</v>
      </c>
      <c r="AD135" s="17">
        <f t="shared" si="74"/>
        <v>1960</v>
      </c>
      <c r="AE135" s="19">
        <f>AD135/M135</f>
        <v>3.310810810810811</v>
      </c>
      <c r="AF135" s="19">
        <f t="shared" si="60"/>
        <v>24.810126582278482</v>
      </c>
      <c r="AG135" s="17">
        <f t="shared" si="75"/>
        <v>117</v>
      </c>
      <c r="AH135" s="19">
        <f>(AG135*100)/M135</f>
        <v>19.763513513513512</v>
      </c>
      <c r="AI135" s="19">
        <f t="shared" si="77"/>
        <v>16.752136752136753</v>
      </c>
      <c r="AJ135" s="19">
        <f t="shared" si="78"/>
        <v>8.3760683760683765</v>
      </c>
      <c r="AK135" s="17"/>
      <c r="AL135" s="19">
        <f>(AK135*100)/M135</f>
        <v>0</v>
      </c>
      <c r="AM135" s="17">
        <v>67</v>
      </c>
      <c r="AN135" s="19">
        <f>(AM135*100)/M135</f>
        <v>11.317567567567568</v>
      </c>
      <c r="AO135" s="17">
        <v>681</v>
      </c>
      <c r="AP135" s="17">
        <v>2225</v>
      </c>
      <c r="AQ135" s="19">
        <f>AP135/M135</f>
        <v>3.7584459459459461</v>
      </c>
      <c r="AR135" s="19">
        <f t="shared" si="79"/>
        <v>1.135204081632653</v>
      </c>
      <c r="AS135" s="17">
        <v>216</v>
      </c>
      <c r="AT135" s="17">
        <v>0</v>
      </c>
      <c r="AU135" s="17">
        <v>20</v>
      </c>
      <c r="AV135" s="17">
        <f t="shared" si="76"/>
        <v>236</v>
      </c>
      <c r="AW135" s="17" t="s">
        <v>14</v>
      </c>
      <c r="AX135" s="17"/>
      <c r="AY135" s="22">
        <v>387.51746866070124</v>
      </c>
      <c r="AZ135" s="22">
        <v>1582.1771308745529</v>
      </c>
      <c r="BA135" s="19">
        <f>AZ135/M135</f>
        <v>2.6725965048556635</v>
      </c>
      <c r="BB135" s="5">
        <v>0.26506818181818181</v>
      </c>
      <c r="BC135" s="19">
        <f>(BB135*2000)/M135</f>
        <v>0.89550061425061422</v>
      </c>
      <c r="BD135" s="17">
        <v>12</v>
      </c>
      <c r="BE135" s="20" t="s">
        <v>13</v>
      </c>
    </row>
    <row r="136" spans="1:57" x14ac:dyDescent="0.25">
      <c r="A136" s="16" t="s">
        <v>141</v>
      </c>
      <c r="B136" s="17" t="s">
        <v>142</v>
      </c>
      <c r="C136" s="17" t="s">
        <v>143</v>
      </c>
      <c r="D136" s="17">
        <v>44170</v>
      </c>
      <c r="E136" s="17" t="s">
        <v>141</v>
      </c>
      <c r="F136" s="17">
        <v>44113</v>
      </c>
      <c r="G136" s="17">
        <v>244400537</v>
      </c>
      <c r="H136" s="17" t="s">
        <v>119</v>
      </c>
      <c r="I136" s="17">
        <v>30</v>
      </c>
      <c r="J136" s="17">
        <v>1</v>
      </c>
      <c r="K136" s="17">
        <v>1</v>
      </c>
      <c r="L136" s="17" t="s">
        <v>118</v>
      </c>
      <c r="M136" s="17">
        <v>4316</v>
      </c>
      <c r="N136" s="17">
        <v>18</v>
      </c>
      <c r="O136" s="17">
        <v>50</v>
      </c>
      <c r="P136" s="17">
        <v>3</v>
      </c>
      <c r="Q136" s="17" t="s">
        <v>13</v>
      </c>
      <c r="R136" s="17" t="s">
        <v>20</v>
      </c>
      <c r="S136" s="17">
        <v>336</v>
      </c>
      <c r="T136" s="18">
        <f>S136/M136</f>
        <v>7.7849860982391106E-2</v>
      </c>
      <c r="U136" s="17">
        <v>10384</v>
      </c>
      <c r="V136" s="17">
        <v>902</v>
      </c>
      <c r="W136" s="17">
        <v>515</v>
      </c>
      <c r="X136" s="17">
        <v>19</v>
      </c>
      <c r="Y136" s="17">
        <v>841</v>
      </c>
      <c r="Z136" s="17">
        <v>100</v>
      </c>
      <c r="AA136" s="17">
        <v>0</v>
      </c>
      <c r="AB136" s="17">
        <v>0</v>
      </c>
      <c r="AC136" s="17">
        <v>27</v>
      </c>
      <c r="AD136" s="17">
        <f t="shared" si="74"/>
        <v>11740</v>
      </c>
      <c r="AE136" s="19">
        <f>AD136/M136</f>
        <v>2.7201112140871175</v>
      </c>
      <c r="AF136" s="19">
        <f t="shared" si="60"/>
        <v>34.94047619047619</v>
      </c>
      <c r="AG136" s="17">
        <f t="shared" si="75"/>
        <v>1021</v>
      </c>
      <c r="AH136" s="19">
        <f>(AG136*100)/M136</f>
        <v>23.656163113994438</v>
      </c>
      <c r="AI136" s="19">
        <f t="shared" si="77"/>
        <v>11.498530852105779</v>
      </c>
      <c r="AJ136" s="19">
        <f t="shared" si="78"/>
        <v>5.7492654260528893</v>
      </c>
      <c r="AK136" s="17"/>
      <c r="AL136" s="19">
        <f>(AK136*100)/M136</f>
        <v>0</v>
      </c>
      <c r="AM136" s="17">
        <v>1032</v>
      </c>
      <c r="AN136" s="19">
        <f>(AM136*100)/M136</f>
        <v>23.911028730305837</v>
      </c>
      <c r="AO136" s="17">
        <v>7698</v>
      </c>
      <c r="AP136" s="17">
        <v>36087</v>
      </c>
      <c r="AQ136" s="19">
        <f>AP136/M136</f>
        <v>8.3612140871177019</v>
      </c>
      <c r="AR136" s="19">
        <f t="shared" si="79"/>
        <v>3.0738500851788757</v>
      </c>
      <c r="AS136" s="17">
        <v>4120</v>
      </c>
      <c r="AT136" s="17">
        <v>49</v>
      </c>
      <c r="AU136" s="17">
        <v>583</v>
      </c>
      <c r="AV136" s="17">
        <f t="shared" si="76"/>
        <v>4752</v>
      </c>
      <c r="AW136" s="17" t="s">
        <v>14</v>
      </c>
      <c r="AX136" s="17"/>
      <c r="AY136" s="22">
        <v>3315.4764139293652</v>
      </c>
      <c r="AZ136" s="22">
        <v>12771.946270543616</v>
      </c>
      <c r="BA136" s="19">
        <f>AZ136/M136</f>
        <v>2.9592090524892529</v>
      </c>
      <c r="BB136" s="5">
        <v>1.5428571428571429</v>
      </c>
      <c r="BC136" s="19">
        <f>(BB136*2000)/M136</f>
        <v>0.71494770289951015</v>
      </c>
      <c r="BD136" s="17">
        <v>15</v>
      </c>
      <c r="BE136" s="20" t="s">
        <v>14</v>
      </c>
    </row>
    <row r="137" spans="1:57" hidden="1" x14ac:dyDescent="0.25">
      <c r="A137" s="23" t="s">
        <v>825</v>
      </c>
      <c r="B137" s="17" t="s">
        <v>106</v>
      </c>
      <c r="C137" s="17" t="s">
        <v>107</v>
      </c>
      <c r="D137" s="17">
        <v>44700</v>
      </c>
      <c r="E137" s="17" t="s">
        <v>105</v>
      </c>
      <c r="F137" s="17">
        <v>44114</v>
      </c>
      <c r="G137" s="17">
        <v>244400404</v>
      </c>
      <c r="H137" s="17" t="s">
        <v>24</v>
      </c>
      <c r="I137" s="17">
        <v>21</v>
      </c>
      <c r="J137" s="17">
        <v>1</v>
      </c>
      <c r="K137" s="17">
        <v>0</v>
      </c>
      <c r="L137" s="17" t="s">
        <v>108</v>
      </c>
      <c r="M137" s="21">
        <v>0</v>
      </c>
      <c r="N137" s="17">
        <v>4</v>
      </c>
      <c r="O137" s="17">
        <v>25</v>
      </c>
      <c r="P137" s="17">
        <v>1</v>
      </c>
      <c r="Q137" s="17" t="s">
        <v>13</v>
      </c>
      <c r="R137" s="17" t="s">
        <v>42</v>
      </c>
      <c r="S137" s="17">
        <v>116</v>
      </c>
      <c r="T137" s="18"/>
      <c r="U137" s="17">
        <v>5407</v>
      </c>
      <c r="V137" s="17">
        <v>268</v>
      </c>
      <c r="W137" s="17">
        <v>0</v>
      </c>
      <c r="X137" s="17">
        <v>0</v>
      </c>
      <c r="Y137" s="17">
        <v>0</v>
      </c>
      <c r="Z137" s="17">
        <v>0</v>
      </c>
      <c r="AA137" s="17">
        <v>0</v>
      </c>
      <c r="AB137" s="17">
        <v>0</v>
      </c>
      <c r="AC137" s="17">
        <v>10</v>
      </c>
      <c r="AD137" s="17">
        <f t="shared" si="74"/>
        <v>5407</v>
      </c>
      <c r="AE137" s="19"/>
      <c r="AF137" s="19">
        <f t="shared" si="60"/>
        <v>46.612068965517238</v>
      </c>
      <c r="AG137" s="17">
        <f t="shared" si="75"/>
        <v>268</v>
      </c>
      <c r="AH137" s="19"/>
      <c r="AI137" s="19">
        <f t="shared" si="77"/>
        <v>20.175373134328357</v>
      </c>
      <c r="AJ137" s="19">
        <f t="shared" si="78"/>
        <v>10.087686567164178</v>
      </c>
      <c r="AK137" s="17">
        <v>242</v>
      </c>
      <c r="AL137" s="19"/>
      <c r="AM137" s="17">
        <v>223</v>
      </c>
      <c r="AN137" s="19"/>
      <c r="AO137" s="17"/>
      <c r="AP137" s="17">
        <v>10076</v>
      </c>
      <c r="AQ137" s="19"/>
      <c r="AR137" s="19">
        <f t="shared" si="79"/>
        <v>1.8635102644719808</v>
      </c>
      <c r="AS137" s="17">
        <v>0</v>
      </c>
      <c r="AT137" s="17"/>
      <c r="AU137" s="17">
        <v>0</v>
      </c>
      <c r="AV137" s="17">
        <f t="shared" si="76"/>
        <v>0</v>
      </c>
      <c r="AW137" s="17" t="s">
        <v>14</v>
      </c>
      <c r="AX137" s="17"/>
      <c r="AY137" s="17"/>
      <c r="AZ137" s="17"/>
      <c r="BA137" s="19"/>
      <c r="BB137" s="17"/>
      <c r="BC137" s="19"/>
      <c r="BD137" s="17"/>
      <c r="BE137" s="20" t="s">
        <v>13</v>
      </c>
    </row>
    <row r="138" spans="1:57" hidden="1" x14ac:dyDescent="0.25">
      <c r="A138" s="23" t="s">
        <v>826</v>
      </c>
      <c r="B138" s="17" t="s">
        <v>109</v>
      </c>
      <c r="C138" s="17" t="s">
        <v>110</v>
      </c>
      <c r="D138" s="17">
        <v>44700</v>
      </c>
      <c r="E138" s="17" t="s">
        <v>105</v>
      </c>
      <c r="F138" s="17">
        <v>44114</v>
      </c>
      <c r="G138" s="17">
        <v>244400404</v>
      </c>
      <c r="H138" s="17" t="s">
        <v>24</v>
      </c>
      <c r="I138" s="17">
        <v>22</v>
      </c>
      <c r="J138" s="17">
        <v>1</v>
      </c>
      <c r="K138" s="17">
        <v>0</v>
      </c>
      <c r="L138" s="17" t="s">
        <v>108</v>
      </c>
      <c r="M138" s="21">
        <v>28545</v>
      </c>
      <c r="N138" s="17">
        <v>33</v>
      </c>
      <c r="O138" s="17">
        <v>25</v>
      </c>
      <c r="P138" s="17">
        <v>8</v>
      </c>
      <c r="Q138" s="17" t="s">
        <v>13</v>
      </c>
      <c r="R138" s="17" t="s">
        <v>42</v>
      </c>
      <c r="S138" s="17">
        <v>900</v>
      </c>
      <c r="T138" s="18">
        <f>S138/M138</f>
        <v>3.1529164477141353E-2</v>
      </c>
      <c r="U138" s="17">
        <v>26896</v>
      </c>
      <c r="V138" s="17">
        <v>1401</v>
      </c>
      <c r="W138" s="17">
        <v>2972</v>
      </c>
      <c r="X138" s="17">
        <v>17</v>
      </c>
      <c r="Y138" s="17">
        <v>3034</v>
      </c>
      <c r="Z138" s="17">
        <v>106</v>
      </c>
      <c r="AA138" s="17">
        <v>0</v>
      </c>
      <c r="AB138" s="17">
        <v>0</v>
      </c>
      <c r="AC138" s="17">
        <v>61</v>
      </c>
      <c r="AD138" s="17">
        <f t="shared" si="74"/>
        <v>32902</v>
      </c>
      <c r="AE138" s="19">
        <f>AD138/M138</f>
        <v>1.1526361884743388</v>
      </c>
      <c r="AF138" s="19">
        <f t="shared" si="60"/>
        <v>36.55777777777778</v>
      </c>
      <c r="AG138" s="17">
        <f t="shared" si="75"/>
        <v>1524</v>
      </c>
      <c r="AH138" s="19">
        <f>(AG138*100)/M138</f>
        <v>5.3389385181292699</v>
      </c>
      <c r="AI138" s="19">
        <f t="shared" si="77"/>
        <v>21.589238845144358</v>
      </c>
      <c r="AJ138" s="19">
        <f t="shared" si="78"/>
        <v>10.794619422572179</v>
      </c>
      <c r="AK138" s="17">
        <v>3393</v>
      </c>
      <c r="AL138" s="19">
        <f>(AK138*100)/M138</f>
        <v>11.88649500788229</v>
      </c>
      <c r="AM138" s="17">
        <v>2983</v>
      </c>
      <c r="AN138" s="19">
        <f>(AM138*100)/M138</f>
        <v>10.45016640392363</v>
      </c>
      <c r="AO138" s="17"/>
      <c r="AP138" s="17">
        <v>113437</v>
      </c>
      <c r="AQ138" s="19">
        <f>AP138/M138</f>
        <v>3.9739709231038711</v>
      </c>
      <c r="AR138" s="19">
        <f t="shared" si="79"/>
        <v>3.4477235426417847</v>
      </c>
      <c r="AS138" s="17">
        <v>0</v>
      </c>
      <c r="AT138" s="17"/>
      <c r="AU138" s="17">
        <v>0</v>
      </c>
      <c r="AV138" s="17">
        <f t="shared" si="76"/>
        <v>0</v>
      </c>
      <c r="AW138" s="17" t="s">
        <v>14</v>
      </c>
      <c r="AX138" s="17"/>
      <c r="AY138" s="17">
        <v>34000</v>
      </c>
      <c r="AZ138" s="17">
        <v>65285</v>
      </c>
      <c r="BA138" s="19">
        <f>AZ138/M138</f>
        <v>2.2870905587668595</v>
      </c>
      <c r="BB138" s="17">
        <v>12.4</v>
      </c>
      <c r="BC138" s="19">
        <f>(BB138*2000)/M138</f>
        <v>0.8688036433701174</v>
      </c>
      <c r="BD138" s="17">
        <v>25</v>
      </c>
      <c r="BE138" s="20" t="s">
        <v>13</v>
      </c>
    </row>
    <row r="139" spans="1:57" hidden="1" x14ac:dyDescent="0.25">
      <c r="A139" s="23" t="s">
        <v>827</v>
      </c>
      <c r="B139" s="17" t="s">
        <v>311</v>
      </c>
      <c r="C139" s="17" t="s">
        <v>312</v>
      </c>
      <c r="D139" s="17">
        <v>44700</v>
      </c>
      <c r="E139" s="17" t="s">
        <v>105</v>
      </c>
      <c r="F139" s="17">
        <v>44114</v>
      </c>
      <c r="G139" s="17">
        <v>244400404</v>
      </c>
      <c r="H139" s="17" t="s">
        <v>24</v>
      </c>
      <c r="I139" s="17">
        <v>79</v>
      </c>
      <c r="J139" s="17">
        <v>1</v>
      </c>
      <c r="K139" s="17">
        <v>0</v>
      </c>
      <c r="L139" s="17" t="s">
        <v>108</v>
      </c>
      <c r="M139" s="21">
        <v>0</v>
      </c>
      <c r="N139" s="17">
        <v>18</v>
      </c>
      <c r="O139" s="17">
        <v>18</v>
      </c>
      <c r="P139" s="17">
        <v>2</v>
      </c>
      <c r="Q139" s="17" t="s">
        <v>13</v>
      </c>
      <c r="R139" s="17" t="s">
        <v>42</v>
      </c>
      <c r="S139" s="17">
        <v>170</v>
      </c>
      <c r="T139" s="18"/>
      <c r="U139" s="17">
        <v>18050</v>
      </c>
      <c r="V139" s="17">
        <v>1009</v>
      </c>
      <c r="W139" s="17">
        <v>488</v>
      </c>
      <c r="X139" s="17">
        <v>13</v>
      </c>
      <c r="Y139" s="17">
        <v>939</v>
      </c>
      <c r="Z139" s="17">
        <v>71</v>
      </c>
      <c r="AA139" s="17">
        <v>0</v>
      </c>
      <c r="AB139" s="17">
        <v>0</v>
      </c>
      <c r="AC139" s="17">
        <v>25</v>
      </c>
      <c r="AD139" s="17">
        <f t="shared" si="74"/>
        <v>19477</v>
      </c>
      <c r="AE139" s="19"/>
      <c r="AF139" s="19">
        <f t="shared" si="60"/>
        <v>114.57058823529412</v>
      </c>
      <c r="AG139" s="17">
        <f t="shared" si="75"/>
        <v>1093</v>
      </c>
      <c r="AH139" s="19"/>
      <c r="AI139" s="19">
        <f t="shared" si="77"/>
        <v>17.819762122598352</v>
      </c>
      <c r="AJ139" s="19">
        <f t="shared" si="78"/>
        <v>8.9098810612991759</v>
      </c>
      <c r="AK139" s="17">
        <v>2631</v>
      </c>
      <c r="AL139" s="19"/>
      <c r="AM139" s="17">
        <v>1324</v>
      </c>
      <c r="AN139" s="19"/>
      <c r="AO139" s="17"/>
      <c r="AP139" s="17">
        <v>64772</v>
      </c>
      <c r="AQ139" s="19"/>
      <c r="AR139" s="19">
        <f t="shared" si="79"/>
        <v>3.3255634851363145</v>
      </c>
      <c r="AS139" s="17">
        <v>0</v>
      </c>
      <c r="AT139" s="17"/>
      <c r="AU139" s="17">
        <v>0</v>
      </c>
      <c r="AV139" s="17">
        <f t="shared" si="76"/>
        <v>0</v>
      </c>
      <c r="AW139" s="17" t="s">
        <v>14</v>
      </c>
      <c r="AX139" s="17"/>
      <c r="AY139" s="17"/>
      <c r="AZ139" s="17"/>
      <c r="BA139" s="19"/>
      <c r="BB139" s="17"/>
      <c r="BC139" s="19"/>
      <c r="BD139" s="17"/>
      <c r="BE139" s="20" t="s">
        <v>13</v>
      </c>
    </row>
    <row r="140" spans="1:57" x14ac:dyDescent="0.25">
      <c r="A140" s="16" t="s">
        <v>616</v>
      </c>
      <c r="B140" s="17" t="s">
        <v>617</v>
      </c>
      <c r="C140" s="17" t="s">
        <v>618</v>
      </c>
      <c r="D140" s="17">
        <v>44521</v>
      </c>
      <c r="E140" s="17" t="s">
        <v>616</v>
      </c>
      <c r="F140" s="17">
        <v>44115</v>
      </c>
      <c r="G140" s="17">
        <v>244400552</v>
      </c>
      <c r="H140" s="17" t="s">
        <v>15</v>
      </c>
      <c r="I140" s="17">
        <v>177</v>
      </c>
      <c r="J140" s="17">
        <v>1</v>
      </c>
      <c r="K140" s="17">
        <v>1</v>
      </c>
      <c r="L140" s="17" t="s">
        <v>12</v>
      </c>
      <c r="M140" s="17">
        <v>4005</v>
      </c>
      <c r="N140" s="17">
        <v>12.5</v>
      </c>
      <c r="O140" s="17">
        <v>10</v>
      </c>
      <c r="P140" s="17">
        <v>1</v>
      </c>
      <c r="Q140" s="17" t="s">
        <v>13</v>
      </c>
      <c r="R140" s="17" t="s">
        <v>42</v>
      </c>
      <c r="S140" s="17">
        <v>192</v>
      </c>
      <c r="T140" s="18">
        <f t="shared" ref="T140:T175" si="80">S140/M140</f>
        <v>4.7940074906367043E-2</v>
      </c>
      <c r="U140" s="17">
        <v>8876</v>
      </c>
      <c r="V140" s="17"/>
      <c r="W140" s="17">
        <v>128</v>
      </c>
      <c r="X140" s="17"/>
      <c r="Y140" s="17">
        <v>856</v>
      </c>
      <c r="Z140" s="17"/>
      <c r="AA140" s="17">
        <v>0</v>
      </c>
      <c r="AB140" s="17">
        <v>0</v>
      </c>
      <c r="AC140" s="17"/>
      <c r="AD140" s="17">
        <f t="shared" si="74"/>
        <v>9860</v>
      </c>
      <c r="AE140" s="19">
        <f t="shared" ref="AE140:AE175" si="81">AD140/M140</f>
        <v>2.4619225967540572</v>
      </c>
      <c r="AF140" s="19">
        <f t="shared" si="60"/>
        <v>51.354166666666664</v>
      </c>
      <c r="AG140" s="17">
        <f t="shared" si="75"/>
        <v>0</v>
      </c>
      <c r="AH140" s="19">
        <f t="shared" ref="AH140:AH175" si="82">(AG140*100)/M140</f>
        <v>0</v>
      </c>
      <c r="AI140" s="19"/>
      <c r="AJ140" s="19"/>
      <c r="AK140" s="17"/>
      <c r="AL140" s="19">
        <f t="shared" ref="AL140:AL175" si="83">(AK140*100)/M140</f>
        <v>0</v>
      </c>
      <c r="AM140" s="17">
        <v>711</v>
      </c>
      <c r="AN140" s="19">
        <f t="shared" ref="AN140:AN175" si="84">(AM140*100)/M140</f>
        <v>17.752808988764045</v>
      </c>
      <c r="AO140" s="17"/>
      <c r="AP140" s="17">
        <v>19966</v>
      </c>
      <c r="AQ140" s="19">
        <f t="shared" ref="AQ140:AQ175" si="85">AP140/M140</f>
        <v>4.9852684144818973</v>
      </c>
      <c r="AR140" s="19">
        <f t="shared" si="79"/>
        <v>2.0249492900608521</v>
      </c>
      <c r="AS140" s="17"/>
      <c r="AT140" s="17"/>
      <c r="AU140" s="17"/>
      <c r="AV140" s="17">
        <f t="shared" si="76"/>
        <v>0</v>
      </c>
      <c r="AW140" s="17" t="s">
        <v>13</v>
      </c>
      <c r="AX140" s="17" t="s">
        <v>429</v>
      </c>
      <c r="AY140" s="22">
        <v>1561.7334929256695</v>
      </c>
      <c r="AZ140" s="22">
        <v>7245.0915328699448</v>
      </c>
      <c r="BA140" s="19">
        <f t="shared" ref="BA140:BA175" si="86">AZ140/M140</f>
        <v>1.8090116186941185</v>
      </c>
      <c r="BB140" s="5">
        <v>1.6590389016018308</v>
      </c>
      <c r="BC140" s="19">
        <f t="shared" ref="BC140:BC175" si="87">(BB140*2000)/M140</f>
        <v>0.82848384599342362</v>
      </c>
      <c r="BD140" s="22">
        <v>24.027459954233411</v>
      </c>
      <c r="BE140" s="20" t="s">
        <v>14</v>
      </c>
    </row>
    <row r="141" spans="1:57" x14ac:dyDescent="0.25">
      <c r="A141" s="16" t="s">
        <v>178</v>
      </c>
      <c r="B141" s="17" t="s">
        <v>179</v>
      </c>
      <c r="C141" s="17" t="s">
        <v>180</v>
      </c>
      <c r="D141" s="17">
        <v>44560</v>
      </c>
      <c r="E141" s="17" t="s">
        <v>178</v>
      </c>
      <c r="F141" s="17">
        <v>44116</v>
      </c>
      <c r="G141" s="17">
        <v>244400586</v>
      </c>
      <c r="H141" s="17" t="s">
        <v>182</v>
      </c>
      <c r="I141" s="17">
        <v>40</v>
      </c>
      <c r="J141" s="17">
        <v>1</v>
      </c>
      <c r="K141" s="17">
        <v>1</v>
      </c>
      <c r="L141" s="17"/>
      <c r="M141" s="17">
        <v>3119</v>
      </c>
      <c r="N141" s="17">
        <v>15</v>
      </c>
      <c r="O141" s="17">
        <v>10</v>
      </c>
      <c r="P141" s="17">
        <v>0</v>
      </c>
      <c r="Q141" s="17" t="s">
        <v>14</v>
      </c>
      <c r="R141" s="17" t="s">
        <v>181</v>
      </c>
      <c r="S141" s="17">
        <v>265</v>
      </c>
      <c r="T141" s="18">
        <f t="shared" si="80"/>
        <v>8.496312920807951E-2</v>
      </c>
      <c r="U141" s="17">
        <v>5899</v>
      </c>
      <c r="V141" s="17">
        <v>347</v>
      </c>
      <c r="W141" s="17">
        <v>0</v>
      </c>
      <c r="X141" s="17">
        <v>0</v>
      </c>
      <c r="Y141" s="17">
        <v>0</v>
      </c>
      <c r="Z141" s="17">
        <v>0</v>
      </c>
      <c r="AA141" s="17">
        <v>0</v>
      </c>
      <c r="AB141" s="17">
        <v>0</v>
      </c>
      <c r="AC141" s="17">
        <v>0</v>
      </c>
      <c r="AD141" s="17">
        <f t="shared" si="74"/>
        <v>5899</v>
      </c>
      <c r="AE141" s="19">
        <f t="shared" si="81"/>
        <v>1.8913113177300416</v>
      </c>
      <c r="AF141" s="19">
        <f t="shared" si="60"/>
        <v>22.260377358490565</v>
      </c>
      <c r="AG141" s="17">
        <f t="shared" si="75"/>
        <v>347</v>
      </c>
      <c r="AH141" s="19">
        <f t="shared" si="82"/>
        <v>11.125360692529657</v>
      </c>
      <c r="AI141" s="19">
        <f>AD141/AG141</f>
        <v>17</v>
      </c>
      <c r="AJ141" s="19">
        <f>AI141/2</f>
        <v>8.5</v>
      </c>
      <c r="AK141" s="17"/>
      <c r="AL141" s="19">
        <f t="shared" si="83"/>
        <v>0</v>
      </c>
      <c r="AM141" s="17">
        <v>287</v>
      </c>
      <c r="AN141" s="19">
        <f t="shared" si="84"/>
        <v>9.2016672010259697</v>
      </c>
      <c r="AO141" s="17">
        <v>0</v>
      </c>
      <c r="AP141" s="17">
        <v>7845</v>
      </c>
      <c r="AQ141" s="19">
        <f t="shared" si="85"/>
        <v>2.5152292401410707</v>
      </c>
      <c r="AR141" s="19">
        <f t="shared" si="79"/>
        <v>1.3298864214273605</v>
      </c>
      <c r="AS141" s="17">
        <v>2322</v>
      </c>
      <c r="AT141" s="17">
        <v>0</v>
      </c>
      <c r="AU141" s="17">
        <v>0</v>
      </c>
      <c r="AV141" s="17">
        <f t="shared" si="76"/>
        <v>2322</v>
      </c>
      <c r="AW141" s="17" t="s">
        <v>13</v>
      </c>
      <c r="AX141" s="17"/>
      <c r="AY141" s="17">
        <v>500</v>
      </c>
      <c r="AZ141" s="17">
        <v>3000</v>
      </c>
      <c r="BA141" s="19">
        <f t="shared" si="86"/>
        <v>0.96184674575184359</v>
      </c>
      <c r="BB141" s="17">
        <v>0</v>
      </c>
      <c r="BC141" s="19">
        <f t="shared" si="87"/>
        <v>0</v>
      </c>
      <c r="BD141" s="17">
        <v>8</v>
      </c>
      <c r="BE141" s="20" t="s">
        <v>13</v>
      </c>
    </row>
    <row r="142" spans="1:57" x14ac:dyDescent="0.25">
      <c r="A142" s="16" t="s">
        <v>675</v>
      </c>
      <c r="B142" s="17" t="s">
        <v>676</v>
      </c>
      <c r="C142" s="17" t="s">
        <v>677</v>
      </c>
      <c r="D142" s="17">
        <v>44440</v>
      </c>
      <c r="E142" s="17" t="s">
        <v>675</v>
      </c>
      <c r="F142" s="17">
        <v>44118</v>
      </c>
      <c r="G142" s="17">
        <v>244400552</v>
      </c>
      <c r="H142" s="17" t="s">
        <v>15</v>
      </c>
      <c r="I142" s="17">
        <v>198</v>
      </c>
      <c r="J142" s="17">
        <v>1</v>
      </c>
      <c r="K142" s="17">
        <v>1</v>
      </c>
      <c r="L142" s="17" t="s">
        <v>12</v>
      </c>
      <c r="M142" s="17">
        <v>1465</v>
      </c>
      <c r="N142" s="17">
        <v>5</v>
      </c>
      <c r="O142" s="17">
        <v>5</v>
      </c>
      <c r="P142" s="17">
        <v>1</v>
      </c>
      <c r="Q142" s="17" t="s">
        <v>13</v>
      </c>
      <c r="R142" s="17" t="s">
        <v>42</v>
      </c>
      <c r="S142" s="17">
        <v>89</v>
      </c>
      <c r="T142" s="18">
        <f t="shared" si="80"/>
        <v>6.0750853242320817E-2</v>
      </c>
      <c r="U142" s="17">
        <v>3199</v>
      </c>
      <c r="V142" s="17"/>
      <c r="W142" s="17">
        <v>1</v>
      </c>
      <c r="X142" s="17"/>
      <c r="Y142" s="17">
        <v>139</v>
      </c>
      <c r="Z142" s="17"/>
      <c r="AA142" s="17">
        <v>0</v>
      </c>
      <c r="AB142" s="17">
        <v>0</v>
      </c>
      <c r="AC142" s="17"/>
      <c r="AD142" s="17">
        <f t="shared" si="74"/>
        <v>3339</v>
      </c>
      <c r="AE142" s="19">
        <f t="shared" si="81"/>
        <v>2.2791808873720139</v>
      </c>
      <c r="AF142" s="19">
        <f t="shared" si="60"/>
        <v>37.516853932584269</v>
      </c>
      <c r="AG142" s="17">
        <f t="shared" si="75"/>
        <v>0</v>
      </c>
      <c r="AH142" s="19">
        <f t="shared" si="82"/>
        <v>0</v>
      </c>
      <c r="AI142" s="19"/>
      <c r="AJ142" s="19"/>
      <c r="AK142" s="17"/>
      <c r="AL142" s="19">
        <f t="shared" si="83"/>
        <v>0</v>
      </c>
      <c r="AM142" s="17">
        <v>186</v>
      </c>
      <c r="AN142" s="19">
        <f t="shared" si="84"/>
        <v>12.696245733788396</v>
      </c>
      <c r="AO142" s="17"/>
      <c r="AP142" s="17">
        <v>5011</v>
      </c>
      <c r="AQ142" s="19">
        <f t="shared" si="85"/>
        <v>3.4204778156996589</v>
      </c>
      <c r="AR142" s="19">
        <f t="shared" si="79"/>
        <v>1.5007487271638216</v>
      </c>
      <c r="AS142" s="17"/>
      <c r="AT142" s="17"/>
      <c r="AU142" s="17"/>
      <c r="AV142" s="17">
        <f t="shared" si="76"/>
        <v>0</v>
      </c>
      <c r="AW142" s="17" t="s">
        <v>13</v>
      </c>
      <c r="AX142" s="17" t="s">
        <v>429</v>
      </c>
      <c r="AY142" s="22">
        <v>391.95865636835271</v>
      </c>
      <c r="AZ142" s="22">
        <v>1818.348876650871</v>
      </c>
      <c r="BA142" s="19">
        <f t="shared" si="86"/>
        <v>1.2411937724579325</v>
      </c>
      <c r="BB142" s="5">
        <v>0.66361556064073224</v>
      </c>
      <c r="BC142" s="19">
        <f t="shared" si="87"/>
        <v>0.90595980974843993</v>
      </c>
      <c r="BD142" s="22">
        <v>9.610983981693364</v>
      </c>
      <c r="BE142" s="20" t="s">
        <v>14</v>
      </c>
    </row>
    <row r="143" spans="1:57" x14ac:dyDescent="0.25">
      <c r="A143" s="16" t="s">
        <v>226</v>
      </c>
      <c r="B143" s="17" t="s">
        <v>227</v>
      </c>
      <c r="C143" s="17" t="s">
        <v>228</v>
      </c>
      <c r="D143" s="17">
        <v>44270</v>
      </c>
      <c r="E143" s="17" t="s">
        <v>226</v>
      </c>
      <c r="F143" s="17">
        <v>44119</v>
      </c>
      <c r="G143" s="17">
        <v>200071546</v>
      </c>
      <c r="H143" s="17" t="s">
        <v>203</v>
      </c>
      <c r="I143" s="17">
        <v>53</v>
      </c>
      <c r="J143" s="17">
        <v>1</v>
      </c>
      <c r="K143" s="17">
        <v>1</v>
      </c>
      <c r="L143" s="17" t="s">
        <v>225</v>
      </c>
      <c r="M143" s="17">
        <v>2055</v>
      </c>
      <c r="N143" s="17">
        <v>4.5999999999999996</v>
      </c>
      <c r="O143" s="17">
        <v>20</v>
      </c>
      <c r="P143" s="17">
        <v>1</v>
      </c>
      <c r="Q143" s="17" t="s">
        <v>14</v>
      </c>
      <c r="R143" s="17" t="s">
        <v>29</v>
      </c>
      <c r="S143" s="17">
        <v>100</v>
      </c>
      <c r="T143" s="18">
        <f t="shared" si="80"/>
        <v>4.8661800486618008E-2</v>
      </c>
      <c r="U143" s="17">
        <v>2350</v>
      </c>
      <c r="V143" s="17">
        <v>217</v>
      </c>
      <c r="W143" s="17">
        <v>0</v>
      </c>
      <c r="X143" s="17">
        <v>0</v>
      </c>
      <c r="Y143" s="17">
        <v>0</v>
      </c>
      <c r="Z143" s="17">
        <v>0</v>
      </c>
      <c r="AA143" s="17">
        <v>0</v>
      </c>
      <c r="AB143" s="17">
        <v>0</v>
      </c>
      <c r="AC143" s="17">
        <v>7</v>
      </c>
      <c r="AD143" s="17">
        <f t="shared" si="74"/>
        <v>2350</v>
      </c>
      <c r="AE143" s="19">
        <f t="shared" si="81"/>
        <v>1.1435523114355231</v>
      </c>
      <c r="AF143" s="19">
        <f t="shared" si="60"/>
        <v>23.5</v>
      </c>
      <c r="AG143" s="17">
        <f t="shared" si="75"/>
        <v>217</v>
      </c>
      <c r="AH143" s="19">
        <f t="shared" si="82"/>
        <v>10.559610705596107</v>
      </c>
      <c r="AI143" s="19">
        <f t="shared" ref="AI143:AI152" si="88">AD143/AG143</f>
        <v>10.829493087557603</v>
      </c>
      <c r="AJ143" s="19">
        <f t="shared" ref="AJ143:AJ152" si="89">AI143/2</f>
        <v>5.4147465437788016</v>
      </c>
      <c r="AK143" s="17"/>
      <c r="AL143" s="19">
        <f t="shared" si="83"/>
        <v>0</v>
      </c>
      <c r="AM143" s="17">
        <v>221</v>
      </c>
      <c r="AN143" s="19">
        <f t="shared" si="84"/>
        <v>10.754257907542579</v>
      </c>
      <c r="AO143" s="17"/>
      <c r="AP143" s="17">
        <v>5487</v>
      </c>
      <c r="AQ143" s="19">
        <f t="shared" si="85"/>
        <v>2.6700729927007298</v>
      </c>
      <c r="AR143" s="19">
        <f t="shared" si="79"/>
        <v>2.3348936170212764</v>
      </c>
      <c r="AS143" s="17">
        <v>1325</v>
      </c>
      <c r="AT143" s="17">
        <v>0</v>
      </c>
      <c r="AU143" s="17">
        <v>0</v>
      </c>
      <c r="AV143" s="17">
        <f t="shared" si="76"/>
        <v>1325</v>
      </c>
      <c r="AW143" s="17" t="s">
        <v>13</v>
      </c>
      <c r="AX143" s="17"/>
      <c r="AY143" s="17">
        <v>750</v>
      </c>
      <c r="AZ143" s="17">
        <v>2808</v>
      </c>
      <c r="BA143" s="19">
        <f t="shared" si="86"/>
        <v>1.3664233576642335</v>
      </c>
      <c r="BB143" s="21">
        <v>0.1</v>
      </c>
      <c r="BC143" s="19">
        <f t="shared" si="87"/>
        <v>9.7323600973236016E-2</v>
      </c>
      <c r="BD143" s="17">
        <v>14</v>
      </c>
      <c r="BE143" s="20" t="s">
        <v>13</v>
      </c>
    </row>
    <row r="144" spans="1:57" x14ac:dyDescent="0.25">
      <c r="A144" s="16" t="s">
        <v>595</v>
      </c>
      <c r="B144" s="17" t="s">
        <v>596</v>
      </c>
      <c r="C144" s="17" t="s">
        <v>597</v>
      </c>
      <c r="D144" s="17">
        <v>44670</v>
      </c>
      <c r="E144" s="17" t="s">
        <v>595</v>
      </c>
      <c r="F144" s="17">
        <v>44121</v>
      </c>
      <c r="G144" s="17">
        <v>200072726</v>
      </c>
      <c r="H144" s="17" t="s">
        <v>278</v>
      </c>
      <c r="I144" s="17">
        <v>171</v>
      </c>
      <c r="J144" s="17">
        <v>1</v>
      </c>
      <c r="K144" s="17">
        <v>1</v>
      </c>
      <c r="L144" s="17" t="s">
        <v>277</v>
      </c>
      <c r="M144" s="17">
        <v>434</v>
      </c>
      <c r="N144" s="17">
        <v>5</v>
      </c>
      <c r="O144" s="17">
        <v>7</v>
      </c>
      <c r="P144" s="17">
        <v>1</v>
      </c>
      <c r="Q144" s="17" t="s">
        <v>13</v>
      </c>
      <c r="R144" s="17" t="s">
        <v>20</v>
      </c>
      <c r="S144" s="17">
        <v>112</v>
      </c>
      <c r="T144" s="18">
        <f t="shared" si="80"/>
        <v>0.25806451612903225</v>
      </c>
      <c r="U144" s="17">
        <v>1720</v>
      </c>
      <c r="V144" s="17">
        <v>80</v>
      </c>
      <c r="W144" s="17">
        <v>0</v>
      </c>
      <c r="X144" s="17">
        <v>0</v>
      </c>
      <c r="Y144" s="17">
        <v>0</v>
      </c>
      <c r="Z144" s="17">
        <v>0</v>
      </c>
      <c r="AA144" s="17">
        <v>0</v>
      </c>
      <c r="AB144" s="17">
        <v>0</v>
      </c>
      <c r="AC144" s="17">
        <v>4</v>
      </c>
      <c r="AD144" s="17">
        <f t="shared" si="74"/>
        <v>1720</v>
      </c>
      <c r="AE144" s="19">
        <f t="shared" si="81"/>
        <v>3.9631336405529956</v>
      </c>
      <c r="AF144" s="19">
        <f t="shared" si="60"/>
        <v>15.357142857142858</v>
      </c>
      <c r="AG144" s="17">
        <f t="shared" si="75"/>
        <v>80</v>
      </c>
      <c r="AH144" s="19">
        <f t="shared" si="82"/>
        <v>18.433179723502302</v>
      </c>
      <c r="AI144" s="19">
        <f t="shared" si="88"/>
        <v>21.5</v>
      </c>
      <c r="AJ144" s="19">
        <f t="shared" si="89"/>
        <v>10.75</v>
      </c>
      <c r="AK144" s="17"/>
      <c r="AL144" s="19">
        <f t="shared" si="83"/>
        <v>0</v>
      </c>
      <c r="AM144" s="17">
        <v>35</v>
      </c>
      <c r="AN144" s="19">
        <f t="shared" si="84"/>
        <v>8.064516129032258</v>
      </c>
      <c r="AO144" s="17">
        <v>530</v>
      </c>
      <c r="AP144" s="17">
        <v>1287</v>
      </c>
      <c r="AQ144" s="19">
        <f t="shared" si="85"/>
        <v>2.9654377880184333</v>
      </c>
      <c r="AR144" s="19">
        <f t="shared" si="79"/>
        <v>0.74825581395348839</v>
      </c>
      <c r="AS144" s="17">
        <v>56</v>
      </c>
      <c r="AT144" s="17">
        <v>0</v>
      </c>
      <c r="AU144" s="17">
        <v>0</v>
      </c>
      <c r="AV144" s="17">
        <f t="shared" si="76"/>
        <v>56</v>
      </c>
      <c r="AW144" s="17" t="s">
        <v>14</v>
      </c>
      <c r="AX144" s="17"/>
      <c r="AY144" s="22">
        <v>224.15055378261687</v>
      </c>
      <c r="AZ144" s="22">
        <v>1081.830516837301</v>
      </c>
      <c r="BA144" s="19">
        <f t="shared" si="86"/>
        <v>2.4926970434039193</v>
      </c>
      <c r="BB144" s="5">
        <v>0.28340909090909094</v>
      </c>
      <c r="BC144" s="19">
        <f t="shared" si="87"/>
        <v>1.3060326770004191</v>
      </c>
      <c r="BD144" s="17">
        <v>2</v>
      </c>
      <c r="BE144" s="20" t="s">
        <v>13</v>
      </c>
    </row>
    <row r="145" spans="1:57" x14ac:dyDescent="0.25">
      <c r="A145" s="16" t="s">
        <v>324</v>
      </c>
      <c r="B145" s="17" t="s">
        <v>325</v>
      </c>
      <c r="C145" s="17" t="s">
        <v>326</v>
      </c>
      <c r="D145" s="17">
        <v>44390</v>
      </c>
      <c r="E145" s="17" t="s">
        <v>324</v>
      </c>
      <c r="F145" s="17">
        <v>44122</v>
      </c>
      <c r="G145" s="17">
        <v>244400503</v>
      </c>
      <c r="H145" s="17" t="s">
        <v>96</v>
      </c>
      <c r="I145" s="17">
        <v>84</v>
      </c>
      <c r="J145" s="17">
        <v>1</v>
      </c>
      <c r="K145" s="17">
        <v>1</v>
      </c>
      <c r="L145" s="17" t="s">
        <v>327</v>
      </c>
      <c r="M145" s="17">
        <v>3911</v>
      </c>
      <c r="N145" s="17">
        <v>9.3000000000000007</v>
      </c>
      <c r="O145" s="17">
        <v>10</v>
      </c>
      <c r="P145" s="17">
        <v>1</v>
      </c>
      <c r="Q145" s="17" t="s">
        <v>14</v>
      </c>
      <c r="R145" s="17" t="s">
        <v>20</v>
      </c>
      <c r="S145" s="17">
        <v>164</v>
      </c>
      <c r="T145" s="18">
        <f t="shared" si="80"/>
        <v>4.1933009460496037E-2</v>
      </c>
      <c r="U145" s="17">
        <v>13202</v>
      </c>
      <c r="V145" s="17">
        <v>969</v>
      </c>
      <c r="W145" s="17">
        <v>0</v>
      </c>
      <c r="X145" s="17">
        <v>0</v>
      </c>
      <c r="Y145" s="17">
        <v>0</v>
      </c>
      <c r="Z145" s="17">
        <v>0</v>
      </c>
      <c r="AA145" s="17">
        <v>0</v>
      </c>
      <c r="AB145" s="17">
        <v>0</v>
      </c>
      <c r="AC145" s="17">
        <v>10</v>
      </c>
      <c r="AD145" s="17">
        <f t="shared" si="74"/>
        <v>13202</v>
      </c>
      <c r="AE145" s="19">
        <f t="shared" si="81"/>
        <v>3.3756072615699311</v>
      </c>
      <c r="AF145" s="19">
        <f t="shared" ref="AF145:AF176" si="90">AD145/S145</f>
        <v>80.5</v>
      </c>
      <c r="AG145" s="17">
        <f t="shared" si="75"/>
        <v>969</v>
      </c>
      <c r="AH145" s="19">
        <f t="shared" si="82"/>
        <v>24.77627205318333</v>
      </c>
      <c r="AI145" s="19">
        <f t="shared" si="88"/>
        <v>13.624355005159959</v>
      </c>
      <c r="AJ145" s="19">
        <f t="shared" si="89"/>
        <v>6.8121775025799796</v>
      </c>
      <c r="AK145" s="17">
        <v>1204</v>
      </c>
      <c r="AL145" s="19">
        <f t="shared" si="83"/>
        <v>30.78496548197392</v>
      </c>
      <c r="AM145" s="17">
        <v>908</v>
      </c>
      <c r="AN145" s="19">
        <f t="shared" si="84"/>
        <v>23.216568652518536</v>
      </c>
      <c r="AO145" s="17">
        <v>7446</v>
      </c>
      <c r="AP145" s="17">
        <v>34577</v>
      </c>
      <c r="AQ145" s="19">
        <f t="shared" si="85"/>
        <v>8.8409613909486069</v>
      </c>
      <c r="AR145" s="19">
        <f t="shared" si="79"/>
        <v>2.619072867747311</v>
      </c>
      <c r="AS145" s="17">
        <v>3114</v>
      </c>
      <c r="AT145" s="17"/>
      <c r="AU145" s="17">
        <v>0</v>
      </c>
      <c r="AV145" s="17">
        <f t="shared" si="76"/>
        <v>3114</v>
      </c>
      <c r="AW145" s="17" t="s">
        <v>13</v>
      </c>
      <c r="AX145" s="17" t="s">
        <v>43</v>
      </c>
      <c r="AY145" s="17">
        <v>2436</v>
      </c>
      <c r="AZ145" s="17">
        <v>6634</v>
      </c>
      <c r="BA145" s="19">
        <f t="shared" si="86"/>
        <v>1.69624137049348</v>
      </c>
      <c r="BB145" s="17">
        <v>1.3</v>
      </c>
      <c r="BC145" s="19">
        <f t="shared" si="87"/>
        <v>0.66479161339810788</v>
      </c>
      <c r="BD145" s="17">
        <v>11</v>
      </c>
      <c r="BE145" s="20" t="s">
        <v>13</v>
      </c>
    </row>
    <row r="146" spans="1:57" x14ac:dyDescent="0.25">
      <c r="A146" s="16" t="s">
        <v>619</v>
      </c>
      <c r="B146" s="17" t="s">
        <v>620</v>
      </c>
      <c r="C146" s="17" t="s">
        <v>621</v>
      </c>
      <c r="D146" s="17">
        <v>44420</v>
      </c>
      <c r="E146" s="17" t="s">
        <v>619</v>
      </c>
      <c r="F146" s="17">
        <v>44125</v>
      </c>
      <c r="G146" s="17">
        <v>244400610</v>
      </c>
      <c r="H146" s="17" t="s">
        <v>76</v>
      </c>
      <c r="I146" s="17">
        <v>178</v>
      </c>
      <c r="J146" s="17">
        <v>1</v>
      </c>
      <c r="K146" s="17">
        <v>1</v>
      </c>
      <c r="L146" s="17" t="s">
        <v>622</v>
      </c>
      <c r="M146" s="17">
        <v>2573</v>
      </c>
      <c r="N146" s="17">
        <v>10</v>
      </c>
      <c r="O146" s="17">
        <v>20</v>
      </c>
      <c r="P146" s="17">
        <v>0</v>
      </c>
      <c r="Q146" s="17" t="s">
        <v>14</v>
      </c>
      <c r="R146" s="17" t="s">
        <v>90</v>
      </c>
      <c r="S146" s="17">
        <v>170</v>
      </c>
      <c r="T146" s="18">
        <f t="shared" si="80"/>
        <v>6.6070734551107652E-2</v>
      </c>
      <c r="U146" s="17">
        <v>6790</v>
      </c>
      <c r="V146" s="17">
        <v>879</v>
      </c>
      <c r="W146" s="17">
        <v>0</v>
      </c>
      <c r="X146" s="17">
        <v>0</v>
      </c>
      <c r="Y146" s="17">
        <v>0</v>
      </c>
      <c r="Z146" s="17">
        <v>0</v>
      </c>
      <c r="AA146" s="17">
        <v>0</v>
      </c>
      <c r="AB146" s="17">
        <v>0</v>
      </c>
      <c r="AC146" s="17">
        <v>0</v>
      </c>
      <c r="AD146" s="17">
        <f t="shared" si="74"/>
        <v>6790</v>
      </c>
      <c r="AE146" s="19">
        <f t="shared" si="81"/>
        <v>2.6389428682471823</v>
      </c>
      <c r="AF146" s="19">
        <f t="shared" si="90"/>
        <v>39.941176470588232</v>
      </c>
      <c r="AG146" s="17">
        <f t="shared" si="75"/>
        <v>879</v>
      </c>
      <c r="AH146" s="19">
        <f t="shared" si="82"/>
        <v>34.16245627671978</v>
      </c>
      <c r="AI146" s="19">
        <f t="shared" si="88"/>
        <v>7.7246871444823659</v>
      </c>
      <c r="AJ146" s="19">
        <f t="shared" si="89"/>
        <v>3.862343572241183</v>
      </c>
      <c r="AK146" s="17">
        <v>948</v>
      </c>
      <c r="AL146" s="19">
        <f t="shared" si="83"/>
        <v>36.844150796735327</v>
      </c>
      <c r="AM146" s="17">
        <v>853</v>
      </c>
      <c r="AN146" s="19">
        <f t="shared" si="84"/>
        <v>33.151962689467545</v>
      </c>
      <c r="AO146" s="17"/>
      <c r="AP146" s="17">
        <v>16245</v>
      </c>
      <c r="AQ146" s="19">
        <f t="shared" si="85"/>
        <v>6.3136416634279051</v>
      </c>
      <c r="AR146" s="19">
        <f t="shared" si="79"/>
        <v>2.3924889543446244</v>
      </c>
      <c r="AS146" s="17">
        <v>16218</v>
      </c>
      <c r="AT146" s="17"/>
      <c r="AU146" s="17">
        <v>0</v>
      </c>
      <c r="AV146" s="17">
        <f t="shared" si="76"/>
        <v>16218</v>
      </c>
      <c r="AW146" s="17" t="s">
        <v>14</v>
      </c>
      <c r="AX146" s="17"/>
      <c r="AY146" s="17">
        <v>5560</v>
      </c>
      <c r="AZ146" s="21">
        <v>6961</v>
      </c>
      <c r="BA146" s="19">
        <f t="shared" si="86"/>
        <v>2.7054022541780025</v>
      </c>
      <c r="BB146" s="17">
        <v>1.25</v>
      </c>
      <c r="BC146" s="19">
        <f t="shared" si="87"/>
        <v>0.9716284492809949</v>
      </c>
      <c r="BD146" s="17">
        <v>14</v>
      </c>
      <c r="BE146" s="20" t="s">
        <v>13</v>
      </c>
    </row>
    <row r="147" spans="1:57" x14ac:dyDescent="0.25">
      <c r="A147" s="16" t="s">
        <v>318</v>
      </c>
      <c r="B147" s="17" t="s">
        <v>319</v>
      </c>
      <c r="C147" s="17" t="s">
        <v>320</v>
      </c>
      <c r="D147" s="17">
        <v>44630</v>
      </c>
      <c r="E147" s="17" t="s">
        <v>318</v>
      </c>
      <c r="F147" s="17">
        <v>44128</v>
      </c>
      <c r="G147" s="17">
        <v>243500741</v>
      </c>
      <c r="H147" s="17" t="s">
        <v>155</v>
      </c>
      <c r="I147" s="17">
        <v>82</v>
      </c>
      <c r="J147" s="17">
        <v>1</v>
      </c>
      <c r="K147" s="17">
        <v>1</v>
      </c>
      <c r="L147" s="17" t="s">
        <v>154</v>
      </c>
      <c r="M147" s="17">
        <v>5361</v>
      </c>
      <c r="N147" s="17">
        <v>17.5</v>
      </c>
      <c r="O147" s="17">
        <v>41</v>
      </c>
      <c r="P147" s="17">
        <v>3</v>
      </c>
      <c r="Q147" s="17" t="s">
        <v>13</v>
      </c>
      <c r="R147" s="17" t="s">
        <v>65</v>
      </c>
      <c r="S147" s="17">
        <v>470</v>
      </c>
      <c r="T147" s="18">
        <f t="shared" si="80"/>
        <v>8.7670210781570598E-2</v>
      </c>
      <c r="U147" s="17">
        <v>8399</v>
      </c>
      <c r="V147" s="17">
        <v>788</v>
      </c>
      <c r="W147" s="17">
        <v>146</v>
      </c>
      <c r="X147" s="17">
        <v>3</v>
      </c>
      <c r="Y147" s="17">
        <v>1224</v>
      </c>
      <c r="Z147" s="17">
        <v>111</v>
      </c>
      <c r="AA147" s="17">
        <v>0</v>
      </c>
      <c r="AB147" s="17">
        <v>0</v>
      </c>
      <c r="AC147" s="17">
        <v>40</v>
      </c>
      <c r="AD147" s="17">
        <f t="shared" si="74"/>
        <v>9769</v>
      </c>
      <c r="AE147" s="19">
        <f t="shared" si="81"/>
        <v>1.8222346577131132</v>
      </c>
      <c r="AF147" s="19">
        <f t="shared" si="90"/>
        <v>20.785106382978725</v>
      </c>
      <c r="AG147" s="17">
        <f t="shared" si="75"/>
        <v>902</v>
      </c>
      <c r="AH147" s="19">
        <f t="shared" si="82"/>
        <v>16.825219175526954</v>
      </c>
      <c r="AI147" s="19">
        <f t="shared" si="88"/>
        <v>10.830376940133037</v>
      </c>
      <c r="AJ147" s="19">
        <f t="shared" si="89"/>
        <v>5.4151884700665187</v>
      </c>
      <c r="AK147" s="17">
        <v>1336</v>
      </c>
      <c r="AL147" s="19">
        <f t="shared" si="83"/>
        <v>24.920723745569855</v>
      </c>
      <c r="AM147" s="17">
        <v>945</v>
      </c>
      <c r="AN147" s="19">
        <f t="shared" si="84"/>
        <v>17.627308337996642</v>
      </c>
      <c r="AO147" s="17"/>
      <c r="AP147" s="17">
        <v>51141</v>
      </c>
      <c r="AQ147" s="19">
        <f t="shared" si="85"/>
        <v>9.5394515948517071</v>
      </c>
      <c r="AR147" s="19">
        <f t="shared" si="79"/>
        <v>5.2350291739174937</v>
      </c>
      <c r="AS147" s="17">
        <v>3511</v>
      </c>
      <c r="AT147" s="17"/>
      <c r="AU147" s="17">
        <v>676</v>
      </c>
      <c r="AV147" s="17">
        <f t="shared" si="76"/>
        <v>4187</v>
      </c>
      <c r="AW147" s="17" t="s">
        <v>14</v>
      </c>
      <c r="AX147" s="17"/>
      <c r="AY147" s="17">
        <v>4979</v>
      </c>
      <c r="AZ147" s="17">
        <v>17620</v>
      </c>
      <c r="BA147" s="19">
        <f t="shared" si="86"/>
        <v>3.2867002424920724</v>
      </c>
      <c r="BB147" s="17">
        <v>1.8</v>
      </c>
      <c r="BC147" s="19">
        <f t="shared" si="87"/>
        <v>0.67151650811415786</v>
      </c>
      <c r="BD147" s="17">
        <v>30</v>
      </c>
      <c r="BE147" s="20" t="s">
        <v>14</v>
      </c>
    </row>
    <row r="148" spans="1:57" x14ac:dyDescent="0.25">
      <c r="A148" s="16" t="s">
        <v>709</v>
      </c>
      <c r="B148" s="17" t="s">
        <v>710</v>
      </c>
      <c r="C148" s="17" t="s">
        <v>711</v>
      </c>
      <c r="D148" s="17">
        <v>44160</v>
      </c>
      <c r="E148" s="17" t="s">
        <v>709</v>
      </c>
      <c r="F148" s="17">
        <v>44129</v>
      </c>
      <c r="G148" s="17">
        <v>200000438</v>
      </c>
      <c r="H148" s="17" t="s">
        <v>49</v>
      </c>
      <c r="I148" s="17">
        <v>211</v>
      </c>
      <c r="J148" s="17">
        <v>1</v>
      </c>
      <c r="K148" s="17">
        <v>1</v>
      </c>
      <c r="L148" s="17" t="s">
        <v>48</v>
      </c>
      <c r="M148" s="17">
        <v>11358</v>
      </c>
      <c r="N148" s="17">
        <v>19</v>
      </c>
      <c r="O148" s="17">
        <v>50</v>
      </c>
      <c r="P148" s="17">
        <v>8</v>
      </c>
      <c r="Q148" s="17" t="s">
        <v>14</v>
      </c>
      <c r="R148" s="17" t="s">
        <v>20</v>
      </c>
      <c r="S148" s="17">
        <v>800</v>
      </c>
      <c r="T148" s="18">
        <f t="shared" si="80"/>
        <v>7.0434935728121151E-2</v>
      </c>
      <c r="U148" s="17">
        <v>25244</v>
      </c>
      <c r="V148" s="17">
        <v>957</v>
      </c>
      <c r="W148" s="17">
        <v>5647</v>
      </c>
      <c r="X148" s="17">
        <v>283</v>
      </c>
      <c r="Y148" s="17">
        <v>416</v>
      </c>
      <c r="Z148" s="17">
        <v>22</v>
      </c>
      <c r="AA148" s="17">
        <v>332</v>
      </c>
      <c r="AB148" s="17">
        <v>44</v>
      </c>
      <c r="AC148" s="17">
        <v>76</v>
      </c>
      <c r="AD148" s="17">
        <f t="shared" si="74"/>
        <v>31639</v>
      </c>
      <c r="AE148" s="19">
        <f t="shared" si="81"/>
        <v>2.7856136643775313</v>
      </c>
      <c r="AF148" s="19">
        <f t="shared" si="90"/>
        <v>39.548749999999998</v>
      </c>
      <c r="AG148" s="17">
        <f t="shared" si="75"/>
        <v>1306</v>
      </c>
      <c r="AH148" s="19">
        <f t="shared" si="82"/>
        <v>11.498503257615777</v>
      </c>
      <c r="AI148" s="19">
        <f t="shared" si="88"/>
        <v>24.225880551301685</v>
      </c>
      <c r="AJ148" s="19">
        <f t="shared" si="89"/>
        <v>12.112940275650843</v>
      </c>
      <c r="AK148" s="17"/>
      <c r="AL148" s="19">
        <f t="shared" si="83"/>
        <v>0</v>
      </c>
      <c r="AM148" s="17">
        <v>1886</v>
      </c>
      <c r="AN148" s="19">
        <f t="shared" si="84"/>
        <v>16.605036097904559</v>
      </c>
      <c r="AO148" s="17">
        <v>14341</v>
      </c>
      <c r="AP148" s="17">
        <v>90351</v>
      </c>
      <c r="AQ148" s="19">
        <f t="shared" si="85"/>
        <v>7.9548335974643427</v>
      </c>
      <c r="AR148" s="19">
        <f t="shared" si="79"/>
        <v>2.8556844400897625</v>
      </c>
      <c r="AS148" s="17">
        <v>2216</v>
      </c>
      <c r="AT148" s="17">
        <v>3</v>
      </c>
      <c r="AU148" s="17">
        <v>23</v>
      </c>
      <c r="AV148" s="17">
        <f t="shared" si="76"/>
        <v>2242</v>
      </c>
      <c r="AW148" s="17" t="s">
        <v>14</v>
      </c>
      <c r="AX148" s="17"/>
      <c r="AY148" s="22">
        <v>6890.3604657074584</v>
      </c>
      <c r="AZ148" s="22">
        <v>28517.784935579781</v>
      </c>
      <c r="BA148" s="19">
        <f t="shared" si="86"/>
        <v>2.5108104363074291</v>
      </c>
      <c r="BB148" s="21">
        <v>7.5</v>
      </c>
      <c r="BC148" s="19">
        <f t="shared" si="87"/>
        <v>1.3206550449022716</v>
      </c>
      <c r="BD148" s="17">
        <v>14</v>
      </c>
      <c r="BE148" s="20" t="s">
        <v>13</v>
      </c>
    </row>
    <row r="149" spans="1:57" x14ac:dyDescent="0.25">
      <c r="A149" s="16" t="s">
        <v>496</v>
      </c>
      <c r="B149" s="17" t="s">
        <v>497</v>
      </c>
      <c r="C149" s="17" t="s">
        <v>498</v>
      </c>
      <c r="D149" s="17">
        <v>44860</v>
      </c>
      <c r="E149" s="17" t="s">
        <v>496</v>
      </c>
      <c r="F149" s="17">
        <v>44130</v>
      </c>
      <c r="G149" s="17">
        <v>244400438</v>
      </c>
      <c r="H149" s="17" t="s">
        <v>125</v>
      </c>
      <c r="I149" s="17">
        <v>139</v>
      </c>
      <c r="J149" s="17">
        <v>1</v>
      </c>
      <c r="K149" s="17">
        <v>1</v>
      </c>
      <c r="L149" s="17" t="s">
        <v>499</v>
      </c>
      <c r="M149" s="17">
        <v>6865</v>
      </c>
      <c r="N149" s="17">
        <v>17.5</v>
      </c>
      <c r="O149" s="17">
        <v>82</v>
      </c>
      <c r="P149" s="17">
        <v>3</v>
      </c>
      <c r="Q149" s="17" t="s">
        <v>13</v>
      </c>
      <c r="R149" s="17" t="s">
        <v>20</v>
      </c>
      <c r="S149" s="17">
        <v>489</v>
      </c>
      <c r="T149" s="18">
        <f t="shared" si="80"/>
        <v>7.1230881281864528E-2</v>
      </c>
      <c r="U149" s="17">
        <v>15245</v>
      </c>
      <c r="V149" s="17">
        <v>998</v>
      </c>
      <c r="W149" s="17">
        <v>111</v>
      </c>
      <c r="X149" s="17">
        <v>10</v>
      </c>
      <c r="Y149" s="17">
        <v>643</v>
      </c>
      <c r="Z149" s="17">
        <v>54</v>
      </c>
      <c r="AA149" s="17">
        <v>0</v>
      </c>
      <c r="AB149" s="17">
        <v>0</v>
      </c>
      <c r="AC149" s="17">
        <v>45</v>
      </c>
      <c r="AD149" s="17">
        <f t="shared" si="74"/>
        <v>15999</v>
      </c>
      <c r="AE149" s="19">
        <f t="shared" si="81"/>
        <v>2.330517115804807</v>
      </c>
      <c r="AF149" s="19">
        <f t="shared" si="90"/>
        <v>32.717791411042946</v>
      </c>
      <c r="AG149" s="17">
        <f t="shared" si="75"/>
        <v>1062</v>
      </c>
      <c r="AH149" s="19">
        <f t="shared" si="82"/>
        <v>15.469774217042971</v>
      </c>
      <c r="AI149" s="19">
        <f t="shared" si="88"/>
        <v>15.064971751412429</v>
      </c>
      <c r="AJ149" s="19">
        <f t="shared" si="89"/>
        <v>7.5324858757062145</v>
      </c>
      <c r="AK149" s="17">
        <v>1236</v>
      </c>
      <c r="AL149" s="19">
        <f t="shared" si="83"/>
        <v>18.004369992716679</v>
      </c>
      <c r="AM149" s="17">
        <v>1001</v>
      </c>
      <c r="AN149" s="19">
        <f t="shared" si="84"/>
        <v>14.581209031318281</v>
      </c>
      <c r="AO149" s="17">
        <v>8471</v>
      </c>
      <c r="AP149" s="17">
        <v>39034</v>
      </c>
      <c r="AQ149" s="19">
        <f t="shared" si="85"/>
        <v>5.6859431900946831</v>
      </c>
      <c r="AR149" s="19">
        <f t="shared" si="79"/>
        <v>2.4397774860928809</v>
      </c>
      <c r="AS149" s="17">
        <v>470</v>
      </c>
      <c r="AT149" s="17"/>
      <c r="AU149" s="17">
        <v>52</v>
      </c>
      <c r="AV149" s="17">
        <f t="shared" si="76"/>
        <v>522</v>
      </c>
      <c r="AW149" s="17" t="s">
        <v>14</v>
      </c>
      <c r="AX149" s="17"/>
      <c r="AY149" s="17">
        <v>4397</v>
      </c>
      <c r="AZ149" s="17">
        <v>17335</v>
      </c>
      <c r="BA149" s="19">
        <f t="shared" si="86"/>
        <v>2.5251274581209033</v>
      </c>
      <c r="BB149" s="17">
        <v>2.2000000000000002</v>
      </c>
      <c r="BC149" s="19">
        <f t="shared" si="87"/>
        <v>0.64093226511289147</v>
      </c>
      <c r="BD149" s="17">
        <v>14</v>
      </c>
      <c r="BE149" s="20" t="s">
        <v>14</v>
      </c>
    </row>
    <row r="150" spans="1:57" hidden="1" x14ac:dyDescent="0.25">
      <c r="A150" s="16" t="s">
        <v>44</v>
      </c>
      <c r="B150" s="17" t="s">
        <v>130</v>
      </c>
      <c r="C150" s="17" t="s">
        <v>131</v>
      </c>
      <c r="D150" s="17">
        <v>44210</v>
      </c>
      <c r="E150" s="17" t="s">
        <v>44</v>
      </c>
      <c r="F150" s="17">
        <v>44131</v>
      </c>
      <c r="G150" s="17">
        <v>200067346</v>
      </c>
      <c r="H150" s="17" t="s">
        <v>34</v>
      </c>
      <c r="I150" s="17">
        <v>27</v>
      </c>
      <c r="J150" s="17">
        <v>1</v>
      </c>
      <c r="K150" s="17">
        <v>0</v>
      </c>
      <c r="L150" s="17" t="s">
        <v>132</v>
      </c>
      <c r="M150" s="17">
        <v>18355</v>
      </c>
      <c r="N150" s="17">
        <v>22.5</v>
      </c>
      <c r="O150" s="17">
        <v>70</v>
      </c>
      <c r="P150" s="17">
        <v>9</v>
      </c>
      <c r="Q150" s="17" t="s">
        <v>13</v>
      </c>
      <c r="R150" s="17" t="s">
        <v>133</v>
      </c>
      <c r="S150" s="17">
        <v>655</v>
      </c>
      <c r="T150" s="18">
        <f t="shared" si="80"/>
        <v>3.5685099427948785E-2</v>
      </c>
      <c r="U150" s="17">
        <v>20063</v>
      </c>
      <c r="V150" s="17">
        <v>1932</v>
      </c>
      <c r="W150" s="17">
        <v>525</v>
      </c>
      <c r="X150" s="17">
        <v>50</v>
      </c>
      <c r="Y150" s="17"/>
      <c r="Z150" s="17"/>
      <c r="AA150" s="17"/>
      <c r="AB150" s="17"/>
      <c r="AC150" s="17">
        <v>75</v>
      </c>
      <c r="AD150" s="17">
        <f t="shared" si="74"/>
        <v>20588</v>
      </c>
      <c r="AE150" s="19">
        <f t="shared" si="81"/>
        <v>1.1216562244619994</v>
      </c>
      <c r="AF150" s="19">
        <f t="shared" si="90"/>
        <v>31.432061068702289</v>
      </c>
      <c r="AG150" s="17">
        <f t="shared" si="75"/>
        <v>1982</v>
      </c>
      <c r="AH150" s="19">
        <f t="shared" si="82"/>
        <v>10.798147643693817</v>
      </c>
      <c r="AI150" s="19">
        <f t="shared" si="88"/>
        <v>10.387487386478305</v>
      </c>
      <c r="AJ150" s="19">
        <f t="shared" si="89"/>
        <v>5.1937436932391527</v>
      </c>
      <c r="AK150" s="17">
        <v>3339</v>
      </c>
      <c r="AL150" s="19">
        <f t="shared" si="83"/>
        <v>18.191228548079543</v>
      </c>
      <c r="AM150" s="17">
        <v>1887</v>
      </c>
      <c r="AN150" s="19">
        <f t="shared" si="84"/>
        <v>10.280577499318987</v>
      </c>
      <c r="AO150" s="17"/>
      <c r="AP150" s="17">
        <v>87364</v>
      </c>
      <c r="AQ150" s="19">
        <f t="shared" si="85"/>
        <v>4.759684009806592</v>
      </c>
      <c r="AR150" s="19">
        <f t="shared" si="79"/>
        <v>4.2434427822032248</v>
      </c>
      <c r="AS150" s="17"/>
      <c r="AT150" s="17"/>
      <c r="AU150" s="17"/>
      <c r="AV150" s="17">
        <f t="shared" si="76"/>
        <v>0</v>
      </c>
      <c r="AW150" s="17" t="s">
        <v>13</v>
      </c>
      <c r="AX150" s="17" t="s">
        <v>39</v>
      </c>
      <c r="AY150" s="17">
        <v>13100</v>
      </c>
      <c r="AZ150" s="17">
        <v>41328</v>
      </c>
      <c r="BA150" s="19">
        <f t="shared" si="86"/>
        <v>2.2515935712339963</v>
      </c>
      <c r="BB150" s="17">
        <v>8.6</v>
      </c>
      <c r="BC150" s="19">
        <f t="shared" si="87"/>
        <v>0.93707436665758648</v>
      </c>
      <c r="BD150" s="17"/>
      <c r="BE150" s="20" t="s">
        <v>14</v>
      </c>
    </row>
    <row r="151" spans="1:57" hidden="1" x14ac:dyDescent="0.25">
      <c r="A151" s="16" t="s">
        <v>68</v>
      </c>
      <c r="B151" s="17" t="s">
        <v>69</v>
      </c>
      <c r="C151" s="17" t="s">
        <v>70</v>
      </c>
      <c r="D151" s="17">
        <v>44380</v>
      </c>
      <c r="E151" s="17" t="s">
        <v>68</v>
      </c>
      <c r="F151" s="17">
        <v>44132</v>
      </c>
      <c r="G151" s="17">
        <v>244400644</v>
      </c>
      <c r="H151" s="17" t="s">
        <v>67</v>
      </c>
      <c r="I151" s="17">
        <v>13</v>
      </c>
      <c r="J151" s="17">
        <v>1</v>
      </c>
      <c r="K151" s="17">
        <v>0</v>
      </c>
      <c r="L151" s="17" t="s">
        <v>71</v>
      </c>
      <c r="M151" s="17">
        <v>12430</v>
      </c>
      <c r="N151" s="17">
        <v>25</v>
      </c>
      <c r="O151" s="17">
        <v>82</v>
      </c>
      <c r="P151" s="17">
        <v>9</v>
      </c>
      <c r="Q151" s="17" t="s">
        <v>13</v>
      </c>
      <c r="R151" s="17" t="s">
        <v>65</v>
      </c>
      <c r="S151" s="17">
        <v>975</v>
      </c>
      <c r="T151" s="18">
        <f t="shared" si="80"/>
        <v>7.8439259855189056E-2</v>
      </c>
      <c r="U151" s="17">
        <v>17782</v>
      </c>
      <c r="V151" s="17">
        <v>1452</v>
      </c>
      <c r="W151" s="17">
        <v>6141</v>
      </c>
      <c r="X151" s="17">
        <v>263</v>
      </c>
      <c r="Y151" s="17">
        <v>3855</v>
      </c>
      <c r="Z151" s="17">
        <v>198</v>
      </c>
      <c r="AA151" s="17">
        <v>77</v>
      </c>
      <c r="AB151" s="17">
        <v>7</v>
      </c>
      <c r="AC151" s="17">
        <v>73</v>
      </c>
      <c r="AD151" s="17">
        <f t="shared" si="74"/>
        <v>27855</v>
      </c>
      <c r="AE151" s="19">
        <f t="shared" si="81"/>
        <v>2.2409493161705552</v>
      </c>
      <c r="AF151" s="19">
        <f t="shared" si="90"/>
        <v>28.569230769230771</v>
      </c>
      <c r="AG151" s="17">
        <f t="shared" si="75"/>
        <v>1920</v>
      </c>
      <c r="AH151" s="19">
        <f t="shared" si="82"/>
        <v>15.446500402252614</v>
      </c>
      <c r="AI151" s="19">
        <f t="shared" si="88"/>
        <v>14.5078125</v>
      </c>
      <c r="AJ151" s="19">
        <f t="shared" si="89"/>
        <v>7.25390625</v>
      </c>
      <c r="AK151" s="17">
        <v>3407</v>
      </c>
      <c r="AL151" s="19">
        <f t="shared" si="83"/>
        <v>27.409493161705552</v>
      </c>
      <c r="AM151" s="17">
        <v>3303</v>
      </c>
      <c r="AN151" s="19">
        <f t="shared" si="84"/>
        <v>26.5728077232502</v>
      </c>
      <c r="AO151" s="17">
        <v>61683</v>
      </c>
      <c r="AP151" s="17">
        <v>124387</v>
      </c>
      <c r="AQ151" s="19">
        <f t="shared" si="85"/>
        <v>10.006999195494771</v>
      </c>
      <c r="AR151" s="19">
        <f t="shared" si="79"/>
        <v>4.4655178603482319</v>
      </c>
      <c r="AS151" s="17"/>
      <c r="AT151" s="17"/>
      <c r="AU151" s="17"/>
      <c r="AV151" s="17">
        <f t="shared" si="76"/>
        <v>0</v>
      </c>
      <c r="AW151" s="17" t="s">
        <v>13</v>
      </c>
      <c r="AX151" s="17" t="s">
        <v>43</v>
      </c>
      <c r="AY151" s="22">
        <v>22879.200000000001</v>
      </c>
      <c r="AZ151" s="17">
        <v>41038</v>
      </c>
      <c r="BA151" s="19">
        <f t="shared" si="86"/>
        <v>3.3015285599356394</v>
      </c>
      <c r="BB151" s="5">
        <v>8.7322222222222212</v>
      </c>
      <c r="BC151" s="19">
        <f t="shared" si="87"/>
        <v>1.4050236882095286</v>
      </c>
      <c r="BD151" s="17">
        <v>0</v>
      </c>
      <c r="BE151" s="20" t="s">
        <v>14</v>
      </c>
    </row>
    <row r="152" spans="1:57" x14ac:dyDescent="0.25">
      <c r="A152" s="16" t="s">
        <v>430</v>
      </c>
      <c r="B152" s="17" t="s">
        <v>431</v>
      </c>
      <c r="C152" s="17" t="s">
        <v>224</v>
      </c>
      <c r="D152" s="17">
        <v>44710</v>
      </c>
      <c r="E152" s="17" t="s">
        <v>430</v>
      </c>
      <c r="F152" s="17">
        <v>44133</v>
      </c>
      <c r="G152" s="17">
        <v>200067346</v>
      </c>
      <c r="H152" s="17" t="s">
        <v>34</v>
      </c>
      <c r="I152" s="17">
        <v>116</v>
      </c>
      <c r="J152" s="17">
        <v>1</v>
      </c>
      <c r="K152" s="17">
        <v>1</v>
      </c>
      <c r="L152" s="17" t="s">
        <v>432</v>
      </c>
      <c r="M152" s="17">
        <v>3067</v>
      </c>
      <c r="N152" s="17">
        <v>6</v>
      </c>
      <c r="O152" s="17">
        <v>8</v>
      </c>
      <c r="P152" s="17">
        <v>0</v>
      </c>
      <c r="Q152" s="17" t="s">
        <v>14</v>
      </c>
      <c r="R152" s="17" t="s">
        <v>20</v>
      </c>
      <c r="S152" s="17">
        <v>81</v>
      </c>
      <c r="T152" s="18">
        <f t="shared" si="80"/>
        <v>2.6410172807303553E-2</v>
      </c>
      <c r="U152" s="17">
        <v>3995</v>
      </c>
      <c r="V152" s="17">
        <v>281</v>
      </c>
      <c r="W152" s="17">
        <v>0</v>
      </c>
      <c r="X152" s="17">
        <v>0</v>
      </c>
      <c r="Y152" s="17">
        <v>651</v>
      </c>
      <c r="Z152" s="17">
        <v>37</v>
      </c>
      <c r="AA152" s="17">
        <v>0</v>
      </c>
      <c r="AB152" s="17">
        <v>0</v>
      </c>
      <c r="AC152" s="17">
        <v>7</v>
      </c>
      <c r="AD152" s="17">
        <f t="shared" si="74"/>
        <v>4646</v>
      </c>
      <c r="AE152" s="19">
        <f t="shared" si="81"/>
        <v>1.5148353439843496</v>
      </c>
      <c r="AF152" s="19">
        <f t="shared" si="90"/>
        <v>57.358024691358025</v>
      </c>
      <c r="AG152" s="17">
        <f t="shared" si="75"/>
        <v>318</v>
      </c>
      <c r="AH152" s="19">
        <f t="shared" si="82"/>
        <v>10.368438213237692</v>
      </c>
      <c r="AI152" s="19">
        <f t="shared" si="88"/>
        <v>14.610062893081761</v>
      </c>
      <c r="AJ152" s="19">
        <f t="shared" si="89"/>
        <v>7.3050314465408803</v>
      </c>
      <c r="AK152" s="17"/>
      <c r="AL152" s="19">
        <f t="shared" si="83"/>
        <v>0</v>
      </c>
      <c r="AM152" s="17">
        <v>475</v>
      </c>
      <c r="AN152" s="19">
        <f t="shared" si="84"/>
        <v>15.487447016628627</v>
      </c>
      <c r="AO152" s="17">
        <v>3184</v>
      </c>
      <c r="AP152" s="17">
        <v>9541</v>
      </c>
      <c r="AQ152" s="19">
        <f t="shared" si="85"/>
        <v>3.1108575154874472</v>
      </c>
      <c r="AR152" s="19">
        <f t="shared" si="79"/>
        <v>2.0535944898837708</v>
      </c>
      <c r="AS152" s="17">
        <v>941</v>
      </c>
      <c r="AT152" s="17">
        <v>0</v>
      </c>
      <c r="AU152" s="17">
        <v>54</v>
      </c>
      <c r="AV152" s="17">
        <f t="shared" si="76"/>
        <v>995</v>
      </c>
      <c r="AW152" s="17" t="s">
        <v>14</v>
      </c>
      <c r="AX152" s="17"/>
      <c r="AY152" s="17">
        <v>895</v>
      </c>
      <c r="AZ152" s="17">
        <v>5372</v>
      </c>
      <c r="BA152" s="19">
        <f t="shared" si="86"/>
        <v>1.7515487447016629</v>
      </c>
      <c r="BB152" s="17">
        <v>0</v>
      </c>
      <c r="BC152" s="19">
        <f t="shared" si="87"/>
        <v>0</v>
      </c>
      <c r="BD152" s="17">
        <v>27</v>
      </c>
      <c r="BE152" s="20" t="s">
        <v>13</v>
      </c>
    </row>
    <row r="153" spans="1:57" x14ac:dyDescent="0.25">
      <c r="A153" s="16" t="s">
        <v>681</v>
      </c>
      <c r="B153" s="17" t="s">
        <v>682</v>
      </c>
      <c r="C153" s="17" t="s">
        <v>683</v>
      </c>
      <c r="D153" s="17">
        <v>44522</v>
      </c>
      <c r="E153" s="17" t="s">
        <v>681</v>
      </c>
      <c r="F153" s="17">
        <v>44134</v>
      </c>
      <c r="G153" s="17">
        <v>244400552</v>
      </c>
      <c r="H153" s="17" t="s">
        <v>15</v>
      </c>
      <c r="I153" s="17">
        <v>200</v>
      </c>
      <c r="J153" s="17">
        <v>1</v>
      </c>
      <c r="K153" s="17">
        <v>1</v>
      </c>
      <c r="L153" s="17" t="s">
        <v>12</v>
      </c>
      <c r="M153" s="17">
        <v>1091</v>
      </c>
      <c r="N153" s="17">
        <v>5.5</v>
      </c>
      <c r="O153" s="17">
        <v>3</v>
      </c>
      <c r="P153" s="17">
        <v>1</v>
      </c>
      <c r="Q153" s="17" t="s">
        <v>13</v>
      </c>
      <c r="R153" s="17" t="s">
        <v>42</v>
      </c>
      <c r="S153" s="17">
        <v>50</v>
      </c>
      <c r="T153" s="18">
        <f t="shared" si="80"/>
        <v>4.5829514207149404E-2</v>
      </c>
      <c r="U153" s="17">
        <v>1877</v>
      </c>
      <c r="V153" s="17"/>
      <c r="W153" s="17">
        <v>0</v>
      </c>
      <c r="X153" s="17"/>
      <c r="Y153" s="17">
        <v>150</v>
      </c>
      <c r="Z153" s="17"/>
      <c r="AA153" s="17">
        <v>0</v>
      </c>
      <c r="AB153" s="17">
        <v>0</v>
      </c>
      <c r="AC153" s="17"/>
      <c r="AD153" s="17">
        <f t="shared" si="74"/>
        <v>2027</v>
      </c>
      <c r="AE153" s="19">
        <f t="shared" si="81"/>
        <v>1.8579285059578368</v>
      </c>
      <c r="AF153" s="19">
        <f t="shared" si="90"/>
        <v>40.54</v>
      </c>
      <c r="AG153" s="17">
        <f t="shared" si="75"/>
        <v>0</v>
      </c>
      <c r="AH153" s="19">
        <f t="shared" si="82"/>
        <v>0</v>
      </c>
      <c r="AI153" s="19"/>
      <c r="AJ153" s="19"/>
      <c r="AK153" s="17"/>
      <c r="AL153" s="19">
        <f t="shared" si="83"/>
        <v>0</v>
      </c>
      <c r="AM153" s="17">
        <v>73</v>
      </c>
      <c r="AN153" s="19">
        <f t="shared" si="84"/>
        <v>6.6911090742438128</v>
      </c>
      <c r="AO153" s="17"/>
      <c r="AP153" s="17">
        <v>1258</v>
      </c>
      <c r="AQ153" s="19">
        <f t="shared" si="85"/>
        <v>1.153070577451879</v>
      </c>
      <c r="AR153" s="19">
        <f t="shared" si="79"/>
        <v>0.62062160828811053</v>
      </c>
      <c r="AS153" s="17"/>
      <c r="AT153" s="17"/>
      <c r="AU153" s="17"/>
      <c r="AV153" s="17">
        <f t="shared" si="76"/>
        <v>0</v>
      </c>
      <c r="AW153" s="17" t="s">
        <v>13</v>
      </c>
      <c r="AX153" s="17" t="s">
        <v>429</v>
      </c>
      <c r="AY153" s="22">
        <v>98.400317244339988</v>
      </c>
      <c r="AZ153" s="22">
        <v>456.49229431785989</v>
      </c>
      <c r="BA153" s="19">
        <f t="shared" si="86"/>
        <v>0.41841640175789174</v>
      </c>
      <c r="BB153" s="5">
        <v>0.72997711670480547</v>
      </c>
      <c r="BC153" s="19">
        <f t="shared" si="87"/>
        <v>1.3381798656366737</v>
      </c>
      <c r="BD153" s="22">
        <v>10.572082379862699</v>
      </c>
      <c r="BE153" s="20" t="s">
        <v>14</v>
      </c>
    </row>
    <row r="154" spans="1:57" x14ac:dyDescent="0.25">
      <c r="A154" s="16" t="s">
        <v>462</v>
      </c>
      <c r="B154" s="17" t="s">
        <v>463</v>
      </c>
      <c r="C154" s="17" t="s">
        <v>464</v>
      </c>
      <c r="D154" s="17">
        <v>44770</v>
      </c>
      <c r="E154" s="17" t="s">
        <v>462</v>
      </c>
      <c r="F154" s="17">
        <v>44136</v>
      </c>
      <c r="G154" s="17">
        <v>200067346</v>
      </c>
      <c r="H154" s="17" t="s">
        <v>34</v>
      </c>
      <c r="I154" s="17">
        <v>128</v>
      </c>
      <c r="J154" s="17">
        <v>1</v>
      </c>
      <c r="K154" s="17">
        <v>1</v>
      </c>
      <c r="L154" s="17" t="s">
        <v>465</v>
      </c>
      <c r="M154" s="17">
        <v>1255</v>
      </c>
      <c r="N154" s="17">
        <v>6.3</v>
      </c>
      <c r="O154" s="17">
        <v>5</v>
      </c>
      <c r="P154" s="17">
        <v>0</v>
      </c>
      <c r="Q154" s="17" t="s">
        <v>14</v>
      </c>
      <c r="R154" s="17" t="s">
        <v>29</v>
      </c>
      <c r="S154" s="17">
        <v>133</v>
      </c>
      <c r="T154" s="18">
        <f t="shared" si="80"/>
        <v>0.10597609561752988</v>
      </c>
      <c r="U154" s="17">
        <v>10455</v>
      </c>
      <c r="V154" s="17">
        <v>630</v>
      </c>
      <c r="W154" s="17">
        <v>54</v>
      </c>
      <c r="X154" s="17">
        <v>0</v>
      </c>
      <c r="Y154" s="17">
        <v>0</v>
      </c>
      <c r="Z154" s="17">
        <v>0</v>
      </c>
      <c r="AA154" s="17">
        <v>0</v>
      </c>
      <c r="AB154" s="17">
        <v>0</v>
      </c>
      <c r="AC154" s="17">
        <v>0</v>
      </c>
      <c r="AD154" s="17">
        <f t="shared" si="74"/>
        <v>10509</v>
      </c>
      <c r="AE154" s="19">
        <f t="shared" si="81"/>
        <v>8.3737051792828687</v>
      </c>
      <c r="AF154" s="19">
        <f t="shared" si="90"/>
        <v>79.015037593984957</v>
      </c>
      <c r="AG154" s="17">
        <f t="shared" si="75"/>
        <v>630</v>
      </c>
      <c r="AH154" s="19">
        <f t="shared" si="82"/>
        <v>50.199203187250994</v>
      </c>
      <c r="AI154" s="19">
        <f>AD154/AG154</f>
        <v>16.68095238095238</v>
      </c>
      <c r="AJ154" s="19">
        <f>AI154/2</f>
        <v>8.3404761904761902</v>
      </c>
      <c r="AK154" s="17"/>
      <c r="AL154" s="19">
        <f t="shared" si="83"/>
        <v>0</v>
      </c>
      <c r="AM154" s="17">
        <v>1121</v>
      </c>
      <c r="AN154" s="19">
        <f t="shared" si="84"/>
        <v>89.322709163346616</v>
      </c>
      <c r="AO154" s="17"/>
      <c r="AP154" s="17">
        <v>15244</v>
      </c>
      <c r="AQ154" s="19">
        <f t="shared" si="85"/>
        <v>12.146613545816733</v>
      </c>
      <c r="AR154" s="19">
        <f t="shared" si="79"/>
        <v>1.450566181368351</v>
      </c>
      <c r="AS154" s="17">
        <v>619</v>
      </c>
      <c r="AT154" s="17"/>
      <c r="AU154" s="17"/>
      <c r="AV154" s="17">
        <f t="shared" si="76"/>
        <v>619</v>
      </c>
      <c r="AW154" s="17" t="s">
        <v>13</v>
      </c>
      <c r="AX154" s="17"/>
      <c r="AY154" s="17">
        <v>90</v>
      </c>
      <c r="AZ154" s="17">
        <v>5291</v>
      </c>
      <c r="BA154" s="19">
        <f t="shared" si="86"/>
        <v>4.2159362549800798</v>
      </c>
      <c r="BB154" s="17">
        <v>0</v>
      </c>
      <c r="BC154" s="19">
        <f t="shared" si="87"/>
        <v>0</v>
      </c>
      <c r="BD154" s="17">
        <v>20</v>
      </c>
      <c r="BE154" s="20" t="s">
        <v>14</v>
      </c>
    </row>
    <row r="155" spans="1:57" x14ac:dyDescent="0.25">
      <c r="A155" s="16" t="s">
        <v>531</v>
      </c>
      <c r="B155" s="17" t="s">
        <v>532</v>
      </c>
      <c r="C155" s="17" t="s">
        <v>533</v>
      </c>
      <c r="D155" s="17">
        <v>44260</v>
      </c>
      <c r="E155" s="17" t="s">
        <v>531</v>
      </c>
      <c r="F155" s="17">
        <v>44137</v>
      </c>
      <c r="G155" s="17">
        <v>200072734</v>
      </c>
      <c r="H155" s="17" t="s">
        <v>473</v>
      </c>
      <c r="I155" s="17">
        <v>149</v>
      </c>
      <c r="J155" s="17">
        <v>1</v>
      </c>
      <c r="K155" s="17">
        <v>1</v>
      </c>
      <c r="L155" s="17" t="s">
        <v>472</v>
      </c>
      <c r="M155" s="17">
        <v>3587</v>
      </c>
      <c r="N155" s="17">
        <v>11.5</v>
      </c>
      <c r="O155" s="17">
        <v>13</v>
      </c>
      <c r="P155" s="17">
        <v>1</v>
      </c>
      <c r="Q155" s="17" t="s">
        <v>14</v>
      </c>
      <c r="R155" s="17"/>
      <c r="S155" s="17">
        <v>70</v>
      </c>
      <c r="T155" s="18">
        <f t="shared" si="80"/>
        <v>1.9514914970727628E-2</v>
      </c>
      <c r="U155" s="17">
        <v>6228</v>
      </c>
      <c r="V155" s="17">
        <v>678</v>
      </c>
      <c r="W155" s="17">
        <v>2</v>
      </c>
      <c r="X155" s="17">
        <v>0</v>
      </c>
      <c r="Y155" s="17">
        <v>12</v>
      </c>
      <c r="Z155" s="17">
        <v>0</v>
      </c>
      <c r="AA155" s="17">
        <v>0</v>
      </c>
      <c r="AB155" s="17">
        <v>0</v>
      </c>
      <c r="AC155" s="17">
        <v>14</v>
      </c>
      <c r="AD155" s="17">
        <f t="shared" si="74"/>
        <v>6242</v>
      </c>
      <c r="AE155" s="19">
        <f t="shared" si="81"/>
        <v>1.7401728463897408</v>
      </c>
      <c r="AF155" s="19">
        <f t="shared" si="90"/>
        <v>89.171428571428578</v>
      </c>
      <c r="AG155" s="17">
        <f t="shared" si="75"/>
        <v>678</v>
      </c>
      <c r="AH155" s="19">
        <f t="shared" si="82"/>
        <v>18.901589071647617</v>
      </c>
      <c r="AI155" s="19">
        <f>AD155/AG155</f>
        <v>9.2064896755162238</v>
      </c>
      <c r="AJ155" s="19">
        <f>AI155/2</f>
        <v>4.6032448377581119</v>
      </c>
      <c r="AK155" s="17"/>
      <c r="AL155" s="19">
        <f t="shared" si="83"/>
        <v>0</v>
      </c>
      <c r="AM155" s="17">
        <v>492</v>
      </c>
      <c r="AN155" s="19">
        <f t="shared" si="84"/>
        <v>13.716197379425704</v>
      </c>
      <c r="AO155" s="17"/>
      <c r="AP155" s="17">
        <v>12472</v>
      </c>
      <c r="AQ155" s="19">
        <f t="shared" si="85"/>
        <v>3.4770002787844998</v>
      </c>
      <c r="AR155" s="19">
        <f t="shared" si="79"/>
        <v>1.9980775392502403</v>
      </c>
      <c r="AS155" s="17">
        <v>103</v>
      </c>
      <c r="AT155" s="17">
        <v>0</v>
      </c>
      <c r="AU155" s="17">
        <v>5</v>
      </c>
      <c r="AV155" s="17">
        <f t="shared" si="76"/>
        <v>108</v>
      </c>
      <c r="AW155" s="17" t="s">
        <v>14</v>
      </c>
      <c r="AX155" s="17"/>
      <c r="AY155" s="22">
        <v>2170.5635742663972</v>
      </c>
      <c r="AZ155" s="22">
        <v>7140.8496896819242</v>
      </c>
      <c r="BA155" s="19">
        <f t="shared" si="86"/>
        <v>1.9907582073269932</v>
      </c>
      <c r="BB155" s="5">
        <v>0.98181818181818192</v>
      </c>
      <c r="BC155" s="19">
        <f t="shared" si="87"/>
        <v>0.54743138099703481</v>
      </c>
      <c r="BD155" s="17">
        <v>3</v>
      </c>
      <c r="BE155" s="20" t="s">
        <v>13</v>
      </c>
    </row>
    <row r="156" spans="1:57" x14ac:dyDescent="0.25">
      <c r="A156" s="16" t="s">
        <v>144</v>
      </c>
      <c r="B156" s="17" t="s">
        <v>145</v>
      </c>
      <c r="C156" s="17" t="s">
        <v>146</v>
      </c>
      <c r="D156" s="17">
        <v>44390</v>
      </c>
      <c r="E156" s="17" t="s">
        <v>144</v>
      </c>
      <c r="F156" s="17">
        <v>44138</v>
      </c>
      <c r="G156" s="17">
        <v>244400537</v>
      </c>
      <c r="H156" s="17" t="s">
        <v>119</v>
      </c>
      <c r="I156" s="17">
        <v>31</v>
      </c>
      <c r="J156" s="17">
        <v>1</v>
      </c>
      <c r="K156" s="17">
        <v>1</v>
      </c>
      <c r="L156" s="17" t="s">
        <v>118</v>
      </c>
      <c r="M156" s="17">
        <v>1154</v>
      </c>
      <c r="N156" s="17">
        <v>6</v>
      </c>
      <c r="O156" s="17">
        <v>15</v>
      </c>
      <c r="P156" s="17">
        <v>1</v>
      </c>
      <c r="Q156" s="17" t="s">
        <v>14</v>
      </c>
      <c r="R156" s="17" t="s">
        <v>20</v>
      </c>
      <c r="S156" s="17">
        <v>65</v>
      </c>
      <c r="T156" s="18">
        <f t="shared" si="80"/>
        <v>5.6325823223570187E-2</v>
      </c>
      <c r="U156" s="17">
        <v>2617</v>
      </c>
      <c r="V156" s="17">
        <v>229</v>
      </c>
      <c r="W156" s="17">
        <v>41</v>
      </c>
      <c r="X156" s="17">
        <v>0</v>
      </c>
      <c r="Y156" s="17">
        <v>76</v>
      </c>
      <c r="Z156" s="17">
        <v>0</v>
      </c>
      <c r="AA156" s="17">
        <v>0</v>
      </c>
      <c r="AB156" s="17">
        <v>0</v>
      </c>
      <c r="AC156" s="17">
        <v>3</v>
      </c>
      <c r="AD156" s="17">
        <f t="shared" si="74"/>
        <v>2734</v>
      </c>
      <c r="AE156" s="19">
        <f t="shared" si="81"/>
        <v>2.3691507798960139</v>
      </c>
      <c r="AF156" s="19">
        <f t="shared" si="90"/>
        <v>42.061538461538461</v>
      </c>
      <c r="AG156" s="17">
        <f t="shared" si="75"/>
        <v>229</v>
      </c>
      <c r="AH156" s="19">
        <f t="shared" si="82"/>
        <v>19.844020797227035</v>
      </c>
      <c r="AI156" s="19">
        <f>AD156/AG156</f>
        <v>11.93886462882096</v>
      </c>
      <c r="AJ156" s="19">
        <f>AI156/2</f>
        <v>5.9694323144104802</v>
      </c>
      <c r="AK156" s="17"/>
      <c r="AL156" s="19">
        <f t="shared" si="83"/>
        <v>0</v>
      </c>
      <c r="AM156" s="17">
        <v>119</v>
      </c>
      <c r="AN156" s="19">
        <f t="shared" si="84"/>
        <v>10.311958405545926</v>
      </c>
      <c r="AO156" s="17">
        <v>554</v>
      </c>
      <c r="AP156" s="17">
        <v>2266</v>
      </c>
      <c r="AQ156" s="19">
        <f t="shared" si="85"/>
        <v>1.9636048526863086</v>
      </c>
      <c r="AR156" s="19">
        <f t="shared" si="79"/>
        <v>0.82882223847841985</v>
      </c>
      <c r="AS156" s="17">
        <v>474</v>
      </c>
      <c r="AT156" s="17">
        <v>0</v>
      </c>
      <c r="AU156" s="17">
        <v>4</v>
      </c>
      <c r="AV156" s="17">
        <f t="shared" si="76"/>
        <v>478</v>
      </c>
      <c r="AW156" s="17" t="s">
        <v>14</v>
      </c>
      <c r="AX156" s="17"/>
      <c r="AY156" s="22">
        <v>208.18770066683132</v>
      </c>
      <c r="AZ156" s="22">
        <v>2762.870417193426</v>
      </c>
      <c r="BA156" s="19">
        <f t="shared" si="86"/>
        <v>2.3941684724379773</v>
      </c>
      <c r="BB156" s="5">
        <v>0.44285714285714284</v>
      </c>
      <c r="BC156" s="19">
        <f t="shared" si="87"/>
        <v>0.76751671205743988</v>
      </c>
      <c r="BD156" s="17">
        <v>10</v>
      </c>
      <c r="BE156" s="20" t="s">
        <v>14</v>
      </c>
    </row>
    <row r="157" spans="1:57" x14ac:dyDescent="0.25">
      <c r="A157" s="16" t="s">
        <v>534</v>
      </c>
      <c r="B157" s="17" t="s">
        <v>535</v>
      </c>
      <c r="C157" s="17" t="s">
        <v>536</v>
      </c>
      <c r="D157" s="17">
        <v>44750</v>
      </c>
      <c r="E157" s="17" t="s">
        <v>534</v>
      </c>
      <c r="F157" s="17">
        <v>44139</v>
      </c>
      <c r="G157" s="17">
        <v>200072734</v>
      </c>
      <c r="H157" s="17" t="s">
        <v>473</v>
      </c>
      <c r="I157" s="17">
        <v>150</v>
      </c>
      <c r="J157" s="17">
        <v>1</v>
      </c>
      <c r="K157" s="17">
        <v>1</v>
      </c>
      <c r="L157" s="17" t="s">
        <v>472</v>
      </c>
      <c r="M157" s="17">
        <v>1509</v>
      </c>
      <c r="N157" s="17">
        <v>8</v>
      </c>
      <c r="O157" s="17">
        <v>17</v>
      </c>
      <c r="P157" s="17">
        <v>3</v>
      </c>
      <c r="Q157" s="17" t="s">
        <v>14</v>
      </c>
      <c r="R157" s="17"/>
      <c r="S157" s="17">
        <v>130</v>
      </c>
      <c r="T157" s="18">
        <f t="shared" si="80"/>
        <v>8.614976805831677E-2</v>
      </c>
      <c r="U157" s="17">
        <v>3771</v>
      </c>
      <c r="V157" s="17">
        <v>423</v>
      </c>
      <c r="W157" s="17">
        <v>40</v>
      </c>
      <c r="X157" s="17">
        <v>0</v>
      </c>
      <c r="Y157" s="17">
        <v>37</v>
      </c>
      <c r="Z157" s="17">
        <v>0</v>
      </c>
      <c r="AA157" s="17">
        <v>4</v>
      </c>
      <c r="AB157" s="17">
        <v>4</v>
      </c>
      <c r="AC157" s="17">
        <v>12</v>
      </c>
      <c r="AD157" s="17">
        <f t="shared" si="74"/>
        <v>3852</v>
      </c>
      <c r="AE157" s="19">
        <f t="shared" si="81"/>
        <v>2.5526838966202785</v>
      </c>
      <c r="AF157" s="19">
        <f t="shared" si="90"/>
        <v>29.630769230769232</v>
      </c>
      <c r="AG157" s="17">
        <f t="shared" si="75"/>
        <v>427</v>
      </c>
      <c r="AH157" s="19">
        <f t="shared" si="82"/>
        <v>28.29688535453943</v>
      </c>
      <c r="AI157" s="19">
        <f>AD157/AG157</f>
        <v>9.0210772833723656</v>
      </c>
      <c r="AJ157" s="19">
        <f>AI157/2</f>
        <v>4.5105386416861828</v>
      </c>
      <c r="AK157" s="17"/>
      <c r="AL157" s="19">
        <f t="shared" si="83"/>
        <v>0</v>
      </c>
      <c r="AM157" s="17">
        <v>272</v>
      </c>
      <c r="AN157" s="19">
        <f t="shared" si="84"/>
        <v>18.025182239893969</v>
      </c>
      <c r="AO157" s="17"/>
      <c r="AP157" s="17">
        <v>10960</v>
      </c>
      <c r="AQ157" s="19">
        <f t="shared" si="85"/>
        <v>7.2630881378396293</v>
      </c>
      <c r="AR157" s="19">
        <f t="shared" si="79"/>
        <v>2.84527518172378</v>
      </c>
      <c r="AS157" s="17">
        <v>2677</v>
      </c>
      <c r="AT157" s="17">
        <v>2</v>
      </c>
      <c r="AU157" s="17">
        <v>1</v>
      </c>
      <c r="AV157" s="17">
        <f t="shared" si="76"/>
        <v>2680</v>
      </c>
      <c r="AW157" s="17" t="s">
        <v>14</v>
      </c>
      <c r="AX157" s="17"/>
      <c r="AY157" s="22">
        <v>2858.8833205548199</v>
      </c>
      <c r="AZ157" s="22">
        <v>4224.0897013188514</v>
      </c>
      <c r="BA157" s="19">
        <f t="shared" si="86"/>
        <v>2.7992642155857199</v>
      </c>
      <c r="BB157" s="5">
        <v>0.98181818181818192</v>
      </c>
      <c r="BC157" s="19">
        <f t="shared" si="87"/>
        <v>1.3012832098319176</v>
      </c>
      <c r="BD157" s="17">
        <v>10</v>
      </c>
      <c r="BE157" s="20" t="s">
        <v>13</v>
      </c>
    </row>
    <row r="158" spans="1:57" x14ac:dyDescent="0.25">
      <c r="A158" s="16" t="s">
        <v>715</v>
      </c>
      <c r="B158" s="17" t="s">
        <v>716</v>
      </c>
      <c r="C158" s="17" t="s">
        <v>717</v>
      </c>
      <c r="D158" s="17">
        <v>44140</v>
      </c>
      <c r="E158" s="17" t="s">
        <v>715</v>
      </c>
      <c r="F158" s="17">
        <v>44142</v>
      </c>
      <c r="G158" s="17">
        <v>200067635</v>
      </c>
      <c r="H158" s="17" t="s">
        <v>93</v>
      </c>
      <c r="I158" s="17">
        <v>213</v>
      </c>
      <c r="J158" s="17">
        <v>1</v>
      </c>
      <c r="K158" s="17">
        <v>1</v>
      </c>
      <c r="L158" s="17"/>
      <c r="M158" s="17">
        <v>1979</v>
      </c>
      <c r="N158" s="17">
        <v>6</v>
      </c>
      <c r="O158" s="17"/>
      <c r="P158" s="17">
        <v>0</v>
      </c>
      <c r="Q158" s="17" t="s">
        <v>14</v>
      </c>
      <c r="R158" s="17" t="s">
        <v>29</v>
      </c>
      <c r="S158" s="17">
        <v>120</v>
      </c>
      <c r="T158" s="18">
        <f t="shared" si="80"/>
        <v>6.0636685194542697E-2</v>
      </c>
      <c r="U158" s="17"/>
      <c r="V158" s="17"/>
      <c r="W158" s="17">
        <v>0</v>
      </c>
      <c r="X158" s="17">
        <v>0</v>
      </c>
      <c r="Y158" s="17">
        <v>0</v>
      </c>
      <c r="Z158" s="17">
        <v>0</v>
      </c>
      <c r="AA158" s="17">
        <v>0</v>
      </c>
      <c r="AB158" s="17">
        <v>0</v>
      </c>
      <c r="AC158" s="17"/>
      <c r="AD158" s="17">
        <f t="shared" si="74"/>
        <v>0</v>
      </c>
      <c r="AE158" s="19">
        <f t="shared" si="81"/>
        <v>0</v>
      </c>
      <c r="AF158" s="19">
        <f t="shared" si="90"/>
        <v>0</v>
      </c>
      <c r="AG158" s="17">
        <f t="shared" si="75"/>
        <v>0</v>
      </c>
      <c r="AH158" s="19">
        <f t="shared" si="82"/>
        <v>0</v>
      </c>
      <c r="AI158" s="19"/>
      <c r="AJ158" s="19"/>
      <c r="AK158" s="17"/>
      <c r="AL158" s="19">
        <f t="shared" si="83"/>
        <v>0</v>
      </c>
      <c r="AM158" s="17"/>
      <c r="AN158" s="19">
        <f t="shared" si="84"/>
        <v>0</v>
      </c>
      <c r="AO158" s="17"/>
      <c r="AP158" s="17"/>
      <c r="AQ158" s="19">
        <f t="shared" si="85"/>
        <v>0</v>
      </c>
      <c r="AR158" s="19" t="e">
        <f t="shared" si="79"/>
        <v>#DIV/0!</v>
      </c>
      <c r="AS158" s="17"/>
      <c r="AT158" s="17"/>
      <c r="AU158" s="17"/>
      <c r="AV158" s="17">
        <f t="shared" si="76"/>
        <v>0</v>
      </c>
      <c r="AW158" s="17" t="s">
        <v>14</v>
      </c>
      <c r="AX158" s="17"/>
      <c r="AY158" s="17"/>
      <c r="AZ158" s="17"/>
      <c r="BA158" s="19">
        <f t="shared" si="86"/>
        <v>0</v>
      </c>
      <c r="BB158" s="17">
        <v>0</v>
      </c>
      <c r="BC158" s="19">
        <f t="shared" si="87"/>
        <v>0</v>
      </c>
      <c r="BD158" s="17"/>
      <c r="BE158" s="20" t="s">
        <v>14</v>
      </c>
    </row>
    <row r="159" spans="1:57" hidden="1" x14ac:dyDescent="0.25">
      <c r="A159" s="16" t="s">
        <v>21</v>
      </c>
      <c r="B159" s="17" t="s">
        <v>204</v>
      </c>
      <c r="C159" s="17" t="s">
        <v>205</v>
      </c>
      <c r="D159" s="17">
        <v>44400</v>
      </c>
      <c r="E159" s="17" t="s">
        <v>21</v>
      </c>
      <c r="F159" s="17">
        <v>44143</v>
      </c>
      <c r="G159" s="17">
        <v>244400404</v>
      </c>
      <c r="H159" s="17" t="s">
        <v>24</v>
      </c>
      <c r="I159" s="17">
        <v>46</v>
      </c>
      <c r="J159" s="17">
        <v>1</v>
      </c>
      <c r="K159" s="17">
        <v>0</v>
      </c>
      <c r="L159" s="17" t="s">
        <v>206</v>
      </c>
      <c r="M159" s="17">
        <v>43720</v>
      </c>
      <c r="N159" s="17">
        <v>32</v>
      </c>
      <c r="O159" s="17">
        <v>40</v>
      </c>
      <c r="P159" s="17">
        <v>10</v>
      </c>
      <c r="Q159" s="17" t="s">
        <v>13</v>
      </c>
      <c r="R159" s="17" t="s">
        <v>133</v>
      </c>
      <c r="S159" s="17">
        <v>2205</v>
      </c>
      <c r="T159" s="18">
        <f t="shared" si="80"/>
        <v>5.0434583714547121E-2</v>
      </c>
      <c r="U159" s="17">
        <v>92244</v>
      </c>
      <c r="V159" s="17">
        <v>8123</v>
      </c>
      <c r="W159" s="17">
        <v>1371</v>
      </c>
      <c r="X159" s="17">
        <v>63</v>
      </c>
      <c r="Y159" s="17">
        <v>6133</v>
      </c>
      <c r="Z159" s="17">
        <v>345</v>
      </c>
      <c r="AA159" s="17">
        <v>347</v>
      </c>
      <c r="AB159" s="17">
        <v>35</v>
      </c>
      <c r="AC159" s="17">
        <v>162</v>
      </c>
      <c r="AD159" s="17">
        <f t="shared" si="74"/>
        <v>100095</v>
      </c>
      <c r="AE159" s="19">
        <f t="shared" si="81"/>
        <v>2.289455626715462</v>
      </c>
      <c r="AF159" s="19">
        <f t="shared" si="90"/>
        <v>45.394557823129254</v>
      </c>
      <c r="AG159" s="17">
        <f t="shared" si="75"/>
        <v>8566</v>
      </c>
      <c r="AH159" s="19">
        <f t="shared" si="82"/>
        <v>19.592863677950596</v>
      </c>
      <c r="AI159" s="19">
        <f>AD159/AG159</f>
        <v>11.685150595377072</v>
      </c>
      <c r="AJ159" s="19">
        <f>AI159/2</f>
        <v>5.8425752976885361</v>
      </c>
      <c r="AK159" s="17">
        <v>15061</v>
      </c>
      <c r="AL159" s="19">
        <f t="shared" si="83"/>
        <v>34.448764867337601</v>
      </c>
      <c r="AM159" s="17">
        <v>8577</v>
      </c>
      <c r="AN159" s="19">
        <f t="shared" si="84"/>
        <v>19.618023787740164</v>
      </c>
      <c r="AO159" s="17">
        <v>112308</v>
      </c>
      <c r="AP159" s="17">
        <v>450197</v>
      </c>
      <c r="AQ159" s="19">
        <f t="shared" si="85"/>
        <v>10.29727813357731</v>
      </c>
      <c r="AR159" s="19">
        <f t="shared" si="79"/>
        <v>4.4976971876717116</v>
      </c>
      <c r="AS159" s="17"/>
      <c r="AT159" s="17"/>
      <c r="AU159" s="17"/>
      <c r="AV159" s="17">
        <f t="shared" si="76"/>
        <v>0</v>
      </c>
      <c r="AW159" s="17" t="s">
        <v>13</v>
      </c>
      <c r="AX159" s="17" t="s">
        <v>207</v>
      </c>
      <c r="AY159" s="17">
        <v>30414</v>
      </c>
      <c r="AZ159" s="17">
        <v>166619</v>
      </c>
      <c r="BA159" s="19">
        <f t="shared" si="86"/>
        <v>3.8110475754803295</v>
      </c>
      <c r="BB159" s="17">
        <v>24.8</v>
      </c>
      <c r="BC159" s="19">
        <f t="shared" si="87"/>
        <v>1.1344922232387924</v>
      </c>
      <c r="BD159" s="17">
        <v>0</v>
      </c>
      <c r="BE159" s="20" t="s">
        <v>13</v>
      </c>
    </row>
    <row r="160" spans="1:57" x14ac:dyDescent="0.25">
      <c r="A160" s="16" t="s">
        <v>647</v>
      </c>
      <c r="B160" s="17" t="s">
        <v>648</v>
      </c>
      <c r="C160" s="17" t="s">
        <v>649</v>
      </c>
      <c r="D160" s="17">
        <v>44440</v>
      </c>
      <c r="E160" s="17" t="s">
        <v>647</v>
      </c>
      <c r="F160" s="17">
        <v>44144</v>
      </c>
      <c r="G160" s="17">
        <v>244400552</v>
      </c>
      <c r="H160" s="17" t="s">
        <v>15</v>
      </c>
      <c r="I160" s="17">
        <v>187</v>
      </c>
      <c r="J160" s="17">
        <v>1</v>
      </c>
      <c r="K160" s="17">
        <v>1</v>
      </c>
      <c r="L160" s="17" t="s">
        <v>12</v>
      </c>
      <c r="M160" s="17">
        <v>2414</v>
      </c>
      <c r="N160" s="17">
        <v>8</v>
      </c>
      <c r="O160" s="17">
        <v>10</v>
      </c>
      <c r="P160" s="17">
        <v>1</v>
      </c>
      <c r="Q160" s="17" t="s">
        <v>13</v>
      </c>
      <c r="R160" s="17" t="s">
        <v>42</v>
      </c>
      <c r="S160" s="17">
        <v>136</v>
      </c>
      <c r="T160" s="18">
        <f t="shared" si="80"/>
        <v>5.6338028169014086E-2</v>
      </c>
      <c r="U160" s="17">
        <v>6343</v>
      </c>
      <c r="V160" s="17"/>
      <c r="W160" s="17">
        <v>20</v>
      </c>
      <c r="X160" s="17"/>
      <c r="Y160" s="17">
        <v>310</v>
      </c>
      <c r="Z160" s="17"/>
      <c r="AA160" s="17">
        <v>0</v>
      </c>
      <c r="AB160" s="17">
        <v>0</v>
      </c>
      <c r="AC160" s="17"/>
      <c r="AD160" s="17">
        <f t="shared" si="74"/>
        <v>6673</v>
      </c>
      <c r="AE160" s="19">
        <f t="shared" si="81"/>
        <v>2.7642916321458162</v>
      </c>
      <c r="AF160" s="19">
        <f t="shared" si="90"/>
        <v>49.066176470588232</v>
      </c>
      <c r="AG160" s="17">
        <f t="shared" si="75"/>
        <v>0</v>
      </c>
      <c r="AH160" s="19">
        <f t="shared" si="82"/>
        <v>0</v>
      </c>
      <c r="AI160" s="19"/>
      <c r="AJ160" s="19"/>
      <c r="AK160" s="17"/>
      <c r="AL160" s="19">
        <f t="shared" si="83"/>
        <v>0</v>
      </c>
      <c r="AM160" s="17">
        <v>448</v>
      </c>
      <c r="AN160" s="19">
        <f t="shared" si="84"/>
        <v>18.558409279204639</v>
      </c>
      <c r="AO160" s="17"/>
      <c r="AP160" s="17">
        <v>14428</v>
      </c>
      <c r="AQ160" s="19">
        <f t="shared" si="85"/>
        <v>5.976801988400994</v>
      </c>
      <c r="AR160" s="19">
        <f t="shared" si="79"/>
        <v>2.16214596133673</v>
      </c>
      <c r="AS160" s="17"/>
      <c r="AT160" s="17"/>
      <c r="AU160" s="17"/>
      <c r="AV160" s="17">
        <f t="shared" si="76"/>
        <v>0</v>
      </c>
      <c r="AW160" s="17" t="s">
        <v>14</v>
      </c>
      <c r="AX160" s="17" t="s">
        <v>429</v>
      </c>
      <c r="AY160" s="22">
        <v>1128.5530820360393</v>
      </c>
      <c r="AZ160" s="22">
        <v>5235.509397788619</v>
      </c>
      <c r="BA160" s="19">
        <f t="shared" si="86"/>
        <v>2.1688108524393614</v>
      </c>
      <c r="BB160" s="5">
        <v>1.0617848970251715</v>
      </c>
      <c r="BC160" s="19">
        <f t="shared" si="87"/>
        <v>0.87968922702996821</v>
      </c>
      <c r="BD160" s="22">
        <v>15.377574370709382</v>
      </c>
      <c r="BE160" s="20" t="s">
        <v>14</v>
      </c>
    </row>
    <row r="161" spans="1:57" x14ac:dyDescent="0.25">
      <c r="A161" s="16" t="s">
        <v>261</v>
      </c>
      <c r="B161" s="17" t="s">
        <v>262</v>
      </c>
      <c r="C161" s="17" t="s">
        <v>37</v>
      </c>
      <c r="D161" s="17">
        <v>44640</v>
      </c>
      <c r="E161" s="17" t="s">
        <v>261</v>
      </c>
      <c r="F161" s="17">
        <v>44145</v>
      </c>
      <c r="G161" s="17">
        <v>200067346</v>
      </c>
      <c r="H161" s="17" t="s">
        <v>34</v>
      </c>
      <c r="I161" s="17">
        <v>65</v>
      </c>
      <c r="J161" s="17">
        <v>1</v>
      </c>
      <c r="K161" s="17">
        <v>1</v>
      </c>
      <c r="L161" s="17" t="s">
        <v>263</v>
      </c>
      <c r="M161" s="17">
        <v>3252</v>
      </c>
      <c r="N161" s="17">
        <v>6</v>
      </c>
      <c r="O161" s="17">
        <v>20</v>
      </c>
      <c r="P161" s="17">
        <v>0</v>
      </c>
      <c r="Q161" s="17" t="s">
        <v>13</v>
      </c>
      <c r="R161" s="17" t="s">
        <v>181</v>
      </c>
      <c r="S161" s="17">
        <v>100</v>
      </c>
      <c r="T161" s="18">
        <f t="shared" si="80"/>
        <v>3.0750307503075031E-2</v>
      </c>
      <c r="U161" s="17">
        <v>4554</v>
      </c>
      <c r="V161" s="17">
        <v>361</v>
      </c>
      <c r="W161" s="17">
        <v>57</v>
      </c>
      <c r="X161" s="17">
        <v>0</v>
      </c>
      <c r="Y161" s="17">
        <v>0</v>
      </c>
      <c r="Z161" s="17">
        <v>0</v>
      </c>
      <c r="AA161" s="17">
        <v>0</v>
      </c>
      <c r="AB161" s="17">
        <v>0</v>
      </c>
      <c r="AC161" s="17">
        <v>4</v>
      </c>
      <c r="AD161" s="17">
        <f t="shared" si="74"/>
        <v>4611</v>
      </c>
      <c r="AE161" s="19">
        <f t="shared" si="81"/>
        <v>1.4178966789667897</v>
      </c>
      <c r="AF161" s="19">
        <f t="shared" si="90"/>
        <v>46.11</v>
      </c>
      <c r="AG161" s="17">
        <f t="shared" si="75"/>
        <v>361</v>
      </c>
      <c r="AH161" s="19">
        <f t="shared" si="82"/>
        <v>11.100861008610087</v>
      </c>
      <c r="AI161" s="19">
        <f t="shared" ref="AI161:AI175" si="91">AD161/AG161</f>
        <v>12.772853185595569</v>
      </c>
      <c r="AJ161" s="19">
        <f t="shared" ref="AJ161:AJ175" si="92">AI161/2</f>
        <v>6.3864265927977844</v>
      </c>
      <c r="AK161" s="17"/>
      <c r="AL161" s="19">
        <f t="shared" si="83"/>
        <v>0</v>
      </c>
      <c r="AM161" s="17">
        <v>407</v>
      </c>
      <c r="AN161" s="19">
        <f t="shared" si="84"/>
        <v>12.515375153751538</v>
      </c>
      <c r="AO161" s="17">
        <v>2860</v>
      </c>
      <c r="AP161" s="17">
        <v>10937</v>
      </c>
      <c r="AQ161" s="19">
        <f t="shared" si="85"/>
        <v>3.3631611316113159</v>
      </c>
      <c r="AR161" s="19">
        <f t="shared" si="79"/>
        <v>2.3719366731728475</v>
      </c>
      <c r="AS161" s="17"/>
      <c r="AT161" s="17"/>
      <c r="AU161" s="17"/>
      <c r="AV161" s="17">
        <f t="shared" si="76"/>
        <v>0</v>
      </c>
      <c r="AW161" s="17" t="s">
        <v>13</v>
      </c>
      <c r="AX161" s="17"/>
      <c r="AY161" s="17">
        <v>0</v>
      </c>
      <c r="AZ161" s="17">
        <v>4546</v>
      </c>
      <c r="BA161" s="19">
        <f t="shared" si="86"/>
        <v>1.3979089790897909</v>
      </c>
      <c r="BB161" s="17">
        <v>0</v>
      </c>
      <c r="BC161" s="19">
        <f t="shared" si="87"/>
        <v>0</v>
      </c>
      <c r="BD161" s="17">
        <v>14</v>
      </c>
      <c r="BE161" s="20" t="s">
        <v>13</v>
      </c>
    </row>
    <row r="162" spans="1:57" x14ac:dyDescent="0.25">
      <c r="A162" s="16" t="s">
        <v>274</v>
      </c>
      <c r="B162" s="17" t="s">
        <v>275</v>
      </c>
      <c r="C162" s="17" t="s">
        <v>276</v>
      </c>
      <c r="D162" s="17">
        <v>44660</v>
      </c>
      <c r="E162" s="17" t="s">
        <v>274</v>
      </c>
      <c r="F162" s="17">
        <v>44146</v>
      </c>
      <c r="G162" s="17">
        <v>200072726</v>
      </c>
      <c r="H162" s="17" t="s">
        <v>278</v>
      </c>
      <c r="I162" s="17">
        <v>69</v>
      </c>
      <c r="J162" s="17">
        <v>1</v>
      </c>
      <c r="K162" s="17">
        <v>1</v>
      </c>
      <c r="L162" s="17" t="s">
        <v>277</v>
      </c>
      <c r="M162" s="17">
        <v>2185</v>
      </c>
      <c r="N162" s="17">
        <v>13</v>
      </c>
      <c r="O162" s="17">
        <v>10</v>
      </c>
      <c r="P162" s="17">
        <v>1</v>
      </c>
      <c r="Q162" s="17" t="s">
        <v>13</v>
      </c>
      <c r="R162" s="17" t="s">
        <v>20</v>
      </c>
      <c r="S162" s="17">
        <v>162</v>
      </c>
      <c r="T162" s="18">
        <f t="shared" si="80"/>
        <v>7.414187643020595E-2</v>
      </c>
      <c r="U162" s="17">
        <v>3378</v>
      </c>
      <c r="V162" s="17">
        <v>215</v>
      </c>
      <c r="W162" s="17">
        <v>147</v>
      </c>
      <c r="X162" s="17">
        <v>19</v>
      </c>
      <c r="Y162" s="17">
        <v>387</v>
      </c>
      <c r="Z162" s="17">
        <v>33</v>
      </c>
      <c r="AA162" s="17">
        <v>0</v>
      </c>
      <c r="AB162" s="17">
        <v>0</v>
      </c>
      <c r="AC162" s="17">
        <v>14</v>
      </c>
      <c r="AD162" s="17">
        <f t="shared" si="74"/>
        <v>3912</v>
      </c>
      <c r="AE162" s="19">
        <f t="shared" si="81"/>
        <v>1.7903890160183067</v>
      </c>
      <c r="AF162" s="19">
        <f t="shared" si="90"/>
        <v>24.148148148148149</v>
      </c>
      <c r="AG162" s="17">
        <f t="shared" si="75"/>
        <v>267</v>
      </c>
      <c r="AH162" s="19">
        <f t="shared" si="82"/>
        <v>12.219679633867276</v>
      </c>
      <c r="AI162" s="19">
        <f t="shared" si="91"/>
        <v>14.651685393258427</v>
      </c>
      <c r="AJ162" s="19">
        <f t="shared" si="92"/>
        <v>7.3258426966292136</v>
      </c>
      <c r="AK162" s="17"/>
      <c r="AL162" s="19">
        <f t="shared" si="83"/>
        <v>0</v>
      </c>
      <c r="AM162" s="17">
        <v>90</v>
      </c>
      <c r="AN162" s="19">
        <f t="shared" si="84"/>
        <v>4.1189931350114417</v>
      </c>
      <c r="AO162" s="17">
        <v>1146</v>
      </c>
      <c r="AP162" s="17">
        <v>3564</v>
      </c>
      <c r="AQ162" s="19">
        <f t="shared" si="85"/>
        <v>1.6311212814645308</v>
      </c>
      <c r="AR162" s="19">
        <f t="shared" si="79"/>
        <v>0.91104294478527603</v>
      </c>
      <c r="AS162" s="17">
        <v>436</v>
      </c>
      <c r="AT162" s="17">
        <v>0</v>
      </c>
      <c r="AU162" s="17">
        <v>55</v>
      </c>
      <c r="AV162" s="17">
        <f t="shared" si="76"/>
        <v>491</v>
      </c>
      <c r="AW162" s="17" t="s">
        <v>14</v>
      </c>
      <c r="AX162" s="17"/>
      <c r="AY162" s="22">
        <v>620.72461047493903</v>
      </c>
      <c r="AZ162" s="22">
        <v>3610.6093499444924</v>
      </c>
      <c r="BA162" s="19">
        <f t="shared" si="86"/>
        <v>1.6524527917366099</v>
      </c>
      <c r="BB162" s="5">
        <v>1.2168636363636365</v>
      </c>
      <c r="BC162" s="19">
        <f t="shared" si="87"/>
        <v>1.1138339920948617</v>
      </c>
      <c r="BD162" s="17">
        <v>10</v>
      </c>
      <c r="BE162" s="20" t="s">
        <v>13</v>
      </c>
    </row>
    <row r="163" spans="1:57" x14ac:dyDescent="0.25">
      <c r="A163" s="16" t="s">
        <v>577</v>
      </c>
      <c r="B163" s="17" t="s">
        <v>578</v>
      </c>
      <c r="C163" s="17" t="s">
        <v>579</v>
      </c>
      <c r="D163" s="17">
        <v>44660</v>
      </c>
      <c r="E163" s="17" t="s">
        <v>577</v>
      </c>
      <c r="F163" s="17">
        <v>44148</v>
      </c>
      <c r="G163" s="17">
        <v>200072726</v>
      </c>
      <c r="H163" s="17" t="s">
        <v>278</v>
      </c>
      <c r="I163" s="17">
        <v>165</v>
      </c>
      <c r="J163" s="17">
        <v>1</v>
      </c>
      <c r="K163" s="17">
        <v>1</v>
      </c>
      <c r="L163" s="17" t="s">
        <v>277</v>
      </c>
      <c r="M163" s="17">
        <v>716</v>
      </c>
      <c r="N163" s="17">
        <v>6</v>
      </c>
      <c r="O163" s="17">
        <v>10</v>
      </c>
      <c r="P163" s="17">
        <v>1</v>
      </c>
      <c r="Q163" s="17" t="s">
        <v>13</v>
      </c>
      <c r="R163" s="17" t="s">
        <v>20</v>
      </c>
      <c r="S163" s="17">
        <v>65</v>
      </c>
      <c r="T163" s="18">
        <f t="shared" si="80"/>
        <v>9.0782122905027934E-2</v>
      </c>
      <c r="U163" s="17">
        <v>1561</v>
      </c>
      <c r="V163" s="17">
        <v>96</v>
      </c>
      <c r="W163" s="17">
        <v>1</v>
      </c>
      <c r="X163" s="17">
        <v>0</v>
      </c>
      <c r="Y163" s="17">
        <v>0</v>
      </c>
      <c r="Z163" s="17">
        <v>0</v>
      </c>
      <c r="AA163" s="17">
        <v>0</v>
      </c>
      <c r="AB163" s="17">
        <v>0</v>
      </c>
      <c r="AC163" s="17">
        <v>2</v>
      </c>
      <c r="AD163" s="17">
        <f t="shared" si="74"/>
        <v>1562</v>
      </c>
      <c r="AE163" s="19">
        <f t="shared" si="81"/>
        <v>2.1815642458100557</v>
      </c>
      <c r="AF163" s="19">
        <f t="shared" si="90"/>
        <v>24.030769230769231</v>
      </c>
      <c r="AG163" s="17">
        <f t="shared" si="75"/>
        <v>96</v>
      </c>
      <c r="AH163" s="19">
        <f t="shared" si="82"/>
        <v>13.407821229050279</v>
      </c>
      <c r="AI163" s="19">
        <f t="shared" si="91"/>
        <v>16.270833333333332</v>
      </c>
      <c r="AJ163" s="19">
        <f t="shared" si="92"/>
        <v>8.1354166666666661</v>
      </c>
      <c r="AK163" s="17"/>
      <c r="AL163" s="19">
        <f t="shared" si="83"/>
        <v>0</v>
      </c>
      <c r="AM163" s="17">
        <v>28</v>
      </c>
      <c r="AN163" s="19">
        <f t="shared" si="84"/>
        <v>3.9106145251396649</v>
      </c>
      <c r="AO163" s="17">
        <v>825</v>
      </c>
      <c r="AP163" s="17">
        <v>932</v>
      </c>
      <c r="AQ163" s="19">
        <f t="shared" si="85"/>
        <v>1.3016759776536313</v>
      </c>
      <c r="AR163" s="19">
        <f t="shared" si="79"/>
        <v>0.59667093469910371</v>
      </c>
      <c r="AS163" s="17">
        <v>199</v>
      </c>
      <c r="AT163" s="17">
        <v>3</v>
      </c>
      <c r="AU163" s="17">
        <v>0</v>
      </c>
      <c r="AV163" s="17">
        <f t="shared" si="76"/>
        <v>202</v>
      </c>
      <c r="AW163" s="17" t="s">
        <v>14</v>
      </c>
      <c r="AX163" s="17"/>
      <c r="AY163" s="22">
        <v>162.32192395135891</v>
      </c>
      <c r="AZ163" s="22">
        <v>1298.1966202047613</v>
      </c>
      <c r="BA163" s="19">
        <f t="shared" si="86"/>
        <v>1.8131237712357002</v>
      </c>
      <c r="BB163" s="5">
        <v>0.30009090909090907</v>
      </c>
      <c r="BC163" s="19">
        <f t="shared" si="87"/>
        <v>0.83824276282376831</v>
      </c>
      <c r="BD163" s="17">
        <v>1</v>
      </c>
      <c r="BE163" s="20" t="s">
        <v>13</v>
      </c>
    </row>
    <row r="164" spans="1:57" x14ac:dyDescent="0.25">
      <c r="A164" s="16" t="s">
        <v>156</v>
      </c>
      <c r="B164" s="17" t="s">
        <v>157</v>
      </c>
      <c r="C164" s="17" t="s">
        <v>158</v>
      </c>
      <c r="D164" s="17">
        <v>44390</v>
      </c>
      <c r="E164" s="17" t="s">
        <v>156</v>
      </c>
      <c r="F164" s="17">
        <v>44149</v>
      </c>
      <c r="G164" s="17">
        <v>244400537</v>
      </c>
      <c r="H164" s="17" t="s">
        <v>119</v>
      </c>
      <c r="I164" s="17">
        <v>34</v>
      </c>
      <c r="J164" s="17">
        <v>1</v>
      </c>
      <c r="K164" s="17">
        <v>1</v>
      </c>
      <c r="L164" s="17" t="s">
        <v>118</v>
      </c>
      <c r="M164" s="17">
        <v>4093</v>
      </c>
      <c r="N164" s="17">
        <v>17</v>
      </c>
      <c r="O164" s="17">
        <v>50</v>
      </c>
      <c r="P164" s="17">
        <v>1</v>
      </c>
      <c r="Q164" s="17" t="s">
        <v>13</v>
      </c>
      <c r="R164" s="17" t="s">
        <v>20</v>
      </c>
      <c r="S164" s="17">
        <v>360</v>
      </c>
      <c r="T164" s="18">
        <f t="shared" si="80"/>
        <v>8.7955045199120452E-2</v>
      </c>
      <c r="U164" s="17">
        <v>7980</v>
      </c>
      <c r="V164" s="17">
        <v>729</v>
      </c>
      <c r="W164" s="17">
        <v>1706</v>
      </c>
      <c r="X164" s="17">
        <v>43</v>
      </c>
      <c r="Y164" s="17">
        <v>454</v>
      </c>
      <c r="Z164" s="17">
        <v>76</v>
      </c>
      <c r="AA164" s="17">
        <v>0</v>
      </c>
      <c r="AB164" s="17">
        <v>0</v>
      </c>
      <c r="AC164" s="17">
        <v>22</v>
      </c>
      <c r="AD164" s="17">
        <f t="shared" si="74"/>
        <v>10140</v>
      </c>
      <c r="AE164" s="19">
        <f t="shared" si="81"/>
        <v>2.4774004397752258</v>
      </c>
      <c r="AF164" s="19">
        <f t="shared" si="90"/>
        <v>28.166666666666668</v>
      </c>
      <c r="AG164" s="17">
        <f t="shared" si="75"/>
        <v>848</v>
      </c>
      <c r="AH164" s="19">
        <f t="shared" si="82"/>
        <v>20.718299535792816</v>
      </c>
      <c r="AI164" s="19">
        <f t="shared" si="91"/>
        <v>11.95754716981132</v>
      </c>
      <c r="AJ164" s="19">
        <f t="shared" si="92"/>
        <v>5.9787735849056602</v>
      </c>
      <c r="AK164" s="17"/>
      <c r="AL164" s="19">
        <f t="shared" si="83"/>
        <v>0</v>
      </c>
      <c r="AM164" s="17">
        <v>692</v>
      </c>
      <c r="AN164" s="19">
        <f t="shared" si="84"/>
        <v>16.906914243830929</v>
      </c>
      <c r="AO164" s="17">
        <v>4904</v>
      </c>
      <c r="AP164" s="17">
        <v>22656</v>
      </c>
      <c r="AQ164" s="19">
        <f t="shared" si="85"/>
        <v>5.5353041778646466</v>
      </c>
      <c r="AR164" s="19">
        <f t="shared" si="79"/>
        <v>2.2343195266272189</v>
      </c>
      <c r="AS164" s="17">
        <v>1586</v>
      </c>
      <c r="AT164" s="17">
        <v>13</v>
      </c>
      <c r="AU164" s="17">
        <v>303</v>
      </c>
      <c r="AV164" s="17">
        <f t="shared" si="76"/>
        <v>1902</v>
      </c>
      <c r="AW164" s="17" t="s">
        <v>14</v>
      </c>
      <c r="AX164" s="17"/>
      <c r="AY164" s="22">
        <v>2081.5095085206226</v>
      </c>
      <c r="AZ164" s="22">
        <v>11770.323640960809</v>
      </c>
      <c r="BA164" s="19">
        <f t="shared" si="86"/>
        <v>2.8757204106916219</v>
      </c>
      <c r="BB164" s="5">
        <v>1.842857142857143</v>
      </c>
      <c r="BC164" s="19">
        <f t="shared" si="87"/>
        <v>0.90049212941956658</v>
      </c>
      <c r="BD164" s="17">
        <v>13</v>
      </c>
      <c r="BE164" s="20" t="s">
        <v>14</v>
      </c>
    </row>
    <row r="165" spans="1:57" x14ac:dyDescent="0.25">
      <c r="A165" s="16" t="s">
        <v>435</v>
      </c>
      <c r="B165" s="17" t="s">
        <v>436</v>
      </c>
      <c r="C165" s="17" t="s">
        <v>437</v>
      </c>
      <c r="D165" s="17">
        <v>44860</v>
      </c>
      <c r="E165" s="17" t="s">
        <v>435</v>
      </c>
      <c r="F165" s="17">
        <v>44150</v>
      </c>
      <c r="G165" s="17">
        <v>244400404</v>
      </c>
      <c r="H165" s="17" t="s">
        <v>24</v>
      </c>
      <c r="I165" s="17">
        <v>118</v>
      </c>
      <c r="J165" s="17">
        <v>1</v>
      </c>
      <c r="K165" s="17">
        <v>1</v>
      </c>
      <c r="L165" s="17" t="s">
        <v>438</v>
      </c>
      <c r="M165" s="17">
        <v>4036</v>
      </c>
      <c r="N165" s="17">
        <v>17.5</v>
      </c>
      <c r="O165" s="17">
        <v>30</v>
      </c>
      <c r="P165" s="17">
        <v>3</v>
      </c>
      <c r="Q165" s="17" t="s">
        <v>13</v>
      </c>
      <c r="R165" s="17" t="s">
        <v>20</v>
      </c>
      <c r="S165" s="17">
        <v>450</v>
      </c>
      <c r="T165" s="18">
        <f t="shared" si="80"/>
        <v>0.11149653121902874</v>
      </c>
      <c r="U165" s="17">
        <v>12414</v>
      </c>
      <c r="V165" s="17">
        <v>1102</v>
      </c>
      <c r="W165" s="17">
        <v>83</v>
      </c>
      <c r="X165" s="17">
        <v>0</v>
      </c>
      <c r="Y165" s="17">
        <v>812</v>
      </c>
      <c r="Z165" s="17">
        <v>41</v>
      </c>
      <c r="AA165" s="17">
        <v>0</v>
      </c>
      <c r="AB165" s="17">
        <v>0</v>
      </c>
      <c r="AC165" s="17">
        <v>33</v>
      </c>
      <c r="AD165" s="17">
        <f t="shared" si="74"/>
        <v>13309</v>
      </c>
      <c r="AE165" s="19">
        <f t="shared" si="81"/>
        <v>3.297571853320119</v>
      </c>
      <c r="AF165" s="19">
        <f t="shared" si="90"/>
        <v>29.575555555555557</v>
      </c>
      <c r="AG165" s="17">
        <f t="shared" si="75"/>
        <v>1143</v>
      </c>
      <c r="AH165" s="19">
        <f t="shared" si="82"/>
        <v>28.320118929633299</v>
      </c>
      <c r="AI165" s="19">
        <f t="shared" si="91"/>
        <v>11.643919510061242</v>
      </c>
      <c r="AJ165" s="19">
        <f t="shared" si="92"/>
        <v>5.8219597550306208</v>
      </c>
      <c r="AK165" s="17">
        <v>1155</v>
      </c>
      <c r="AL165" s="19">
        <f t="shared" si="83"/>
        <v>28.617443012884042</v>
      </c>
      <c r="AM165" s="17">
        <v>1149</v>
      </c>
      <c r="AN165" s="19">
        <f t="shared" si="84"/>
        <v>28.468780971258671</v>
      </c>
      <c r="AO165" s="17"/>
      <c r="AP165" s="17">
        <v>25989</v>
      </c>
      <c r="AQ165" s="19">
        <f t="shared" si="85"/>
        <v>6.4392963330029733</v>
      </c>
      <c r="AR165" s="19">
        <f t="shared" si="79"/>
        <v>1.9527387482154932</v>
      </c>
      <c r="AS165" s="17"/>
      <c r="AT165" s="17"/>
      <c r="AU165" s="17"/>
      <c r="AV165" s="17">
        <f t="shared" si="76"/>
        <v>0</v>
      </c>
      <c r="AW165" s="17" t="s">
        <v>14</v>
      </c>
      <c r="AX165" s="17"/>
      <c r="AY165" s="17">
        <v>4940</v>
      </c>
      <c r="AZ165" s="17">
        <v>12300</v>
      </c>
      <c r="BA165" s="19">
        <f t="shared" si="86"/>
        <v>3.047571853320119</v>
      </c>
      <c r="BB165" s="17">
        <v>2.6</v>
      </c>
      <c r="BC165" s="19">
        <f t="shared" si="87"/>
        <v>1.288404360753221</v>
      </c>
      <c r="BD165" s="17">
        <v>17</v>
      </c>
      <c r="BE165" s="20" t="s">
        <v>13</v>
      </c>
    </row>
    <row r="166" spans="1:57" x14ac:dyDescent="0.25">
      <c r="A166" s="16" t="s">
        <v>466</v>
      </c>
      <c r="B166" s="17" t="s">
        <v>467</v>
      </c>
      <c r="C166" s="17" t="s">
        <v>37</v>
      </c>
      <c r="D166" s="17">
        <v>44117</v>
      </c>
      <c r="E166" s="17" t="s">
        <v>466</v>
      </c>
      <c r="F166" s="17">
        <v>44151</v>
      </c>
      <c r="G166" s="17">
        <v>244400644</v>
      </c>
      <c r="H166" s="17" t="s">
        <v>67</v>
      </c>
      <c r="I166" s="17">
        <v>129</v>
      </c>
      <c r="J166" s="17">
        <v>1</v>
      </c>
      <c r="K166" s="17">
        <v>1</v>
      </c>
      <c r="L166" s="17" t="s">
        <v>71</v>
      </c>
      <c r="M166" s="17">
        <v>7061</v>
      </c>
      <c r="N166" s="17">
        <v>11</v>
      </c>
      <c r="O166" s="17">
        <v>28</v>
      </c>
      <c r="P166" s="17">
        <v>1</v>
      </c>
      <c r="Q166" s="17" t="s">
        <v>13</v>
      </c>
      <c r="R166" s="17" t="s">
        <v>65</v>
      </c>
      <c r="S166" s="17">
        <v>287</v>
      </c>
      <c r="T166" s="18">
        <f t="shared" si="80"/>
        <v>4.0645800878062598E-2</v>
      </c>
      <c r="U166" s="17">
        <v>9178</v>
      </c>
      <c r="V166" s="17">
        <v>920</v>
      </c>
      <c r="W166" s="17">
        <v>63</v>
      </c>
      <c r="X166" s="17">
        <v>0</v>
      </c>
      <c r="Y166" s="17">
        <v>0</v>
      </c>
      <c r="Z166" s="17">
        <v>0</v>
      </c>
      <c r="AA166" s="17">
        <v>0</v>
      </c>
      <c r="AB166" s="17">
        <v>0</v>
      </c>
      <c r="AC166" s="17">
        <v>51</v>
      </c>
      <c r="AD166" s="17">
        <f t="shared" si="74"/>
        <v>9241</v>
      </c>
      <c r="AE166" s="19">
        <f t="shared" si="81"/>
        <v>1.3087381390737856</v>
      </c>
      <c r="AF166" s="19">
        <f t="shared" si="90"/>
        <v>32.198606271777003</v>
      </c>
      <c r="AG166" s="17">
        <f t="shared" si="75"/>
        <v>920</v>
      </c>
      <c r="AH166" s="19">
        <f t="shared" si="82"/>
        <v>13.029315960912053</v>
      </c>
      <c r="AI166" s="19">
        <f t="shared" si="91"/>
        <v>10.044565217391304</v>
      </c>
      <c r="AJ166" s="19">
        <f t="shared" si="92"/>
        <v>5.0222826086956518</v>
      </c>
      <c r="AK166" s="17">
        <v>1050</v>
      </c>
      <c r="AL166" s="19">
        <f t="shared" si="83"/>
        <v>14.870414955388755</v>
      </c>
      <c r="AM166" s="17">
        <v>969</v>
      </c>
      <c r="AN166" s="19">
        <f t="shared" si="84"/>
        <v>13.723268658830195</v>
      </c>
      <c r="AO166" s="17"/>
      <c r="AP166" s="17">
        <v>52870</v>
      </c>
      <c r="AQ166" s="19">
        <f t="shared" si="85"/>
        <v>7.4876079875371762</v>
      </c>
      <c r="AR166" s="19">
        <f t="shared" si="79"/>
        <v>5.7212422897954767</v>
      </c>
      <c r="AS166" s="17">
        <v>5438</v>
      </c>
      <c r="AT166" s="17"/>
      <c r="AU166" s="17">
        <v>0</v>
      </c>
      <c r="AV166" s="17">
        <f t="shared" si="76"/>
        <v>5438</v>
      </c>
      <c r="AW166" s="17" t="s">
        <v>13</v>
      </c>
      <c r="AX166" s="17" t="s">
        <v>468</v>
      </c>
      <c r="AY166" s="22">
        <v>9223.2000000000007</v>
      </c>
      <c r="AZ166" s="17">
        <v>15668</v>
      </c>
      <c r="BA166" s="19">
        <f t="shared" si="86"/>
        <v>2.2189491573431526</v>
      </c>
      <c r="BB166" s="5">
        <v>2.5222222222222221</v>
      </c>
      <c r="BC166" s="19">
        <f t="shared" si="87"/>
        <v>0.71440935341232747</v>
      </c>
      <c r="BD166" s="17">
        <v>20</v>
      </c>
      <c r="BE166" s="20" t="s">
        <v>13</v>
      </c>
    </row>
    <row r="167" spans="1:57" x14ac:dyDescent="0.25">
      <c r="A167" s="16" t="s">
        <v>344</v>
      </c>
      <c r="B167" s="17" t="s">
        <v>345</v>
      </c>
      <c r="C167" s="17" t="s">
        <v>346</v>
      </c>
      <c r="D167" s="17">
        <v>44110</v>
      </c>
      <c r="E167" s="17" t="s">
        <v>344</v>
      </c>
      <c r="F167" s="17">
        <v>44153</v>
      </c>
      <c r="G167" s="17">
        <v>200072726</v>
      </c>
      <c r="H167" s="17" t="s">
        <v>278</v>
      </c>
      <c r="I167" s="17">
        <v>91</v>
      </c>
      <c r="J167" s="17">
        <v>1</v>
      </c>
      <c r="K167" s="17">
        <v>1</v>
      </c>
      <c r="L167" s="17" t="s">
        <v>277</v>
      </c>
      <c r="M167" s="17">
        <v>1790</v>
      </c>
      <c r="N167" s="17">
        <v>5</v>
      </c>
      <c r="O167" s="17">
        <v>17</v>
      </c>
      <c r="P167" s="17">
        <v>1</v>
      </c>
      <c r="Q167" s="17" t="s">
        <v>13</v>
      </c>
      <c r="R167" s="17" t="s">
        <v>20</v>
      </c>
      <c r="S167" s="17">
        <v>45</v>
      </c>
      <c r="T167" s="18">
        <f t="shared" si="80"/>
        <v>2.5139664804469275E-2</v>
      </c>
      <c r="U167" s="17">
        <v>1811</v>
      </c>
      <c r="V167" s="17">
        <v>123</v>
      </c>
      <c r="W167" s="17"/>
      <c r="X167" s="17"/>
      <c r="Y167" s="17"/>
      <c r="Z167" s="17"/>
      <c r="AA167" s="17"/>
      <c r="AB167" s="17"/>
      <c r="AC167" s="17">
        <v>7</v>
      </c>
      <c r="AD167" s="17">
        <f t="shared" si="74"/>
        <v>1811</v>
      </c>
      <c r="AE167" s="19">
        <f t="shared" si="81"/>
        <v>1.011731843575419</v>
      </c>
      <c r="AF167" s="19">
        <f t="shared" si="90"/>
        <v>40.244444444444447</v>
      </c>
      <c r="AG167" s="17">
        <f t="shared" si="75"/>
        <v>123</v>
      </c>
      <c r="AH167" s="19">
        <f t="shared" si="82"/>
        <v>6.8715083798882679</v>
      </c>
      <c r="AI167" s="19">
        <f t="shared" si="91"/>
        <v>14.723577235772357</v>
      </c>
      <c r="AJ167" s="19">
        <f t="shared" si="92"/>
        <v>7.3617886178861784</v>
      </c>
      <c r="AK167" s="17"/>
      <c r="AL167" s="19">
        <f t="shared" si="83"/>
        <v>0</v>
      </c>
      <c r="AM167" s="17">
        <v>73</v>
      </c>
      <c r="AN167" s="19">
        <f t="shared" si="84"/>
        <v>4.0782122905027931</v>
      </c>
      <c r="AO167" s="17">
        <v>741</v>
      </c>
      <c r="AP167" s="17">
        <v>1807</v>
      </c>
      <c r="AQ167" s="19">
        <f t="shared" si="85"/>
        <v>1.0094972067039105</v>
      </c>
      <c r="AR167" s="19">
        <f t="shared" si="79"/>
        <v>0.99779127553837654</v>
      </c>
      <c r="AS167" s="17">
        <v>460</v>
      </c>
      <c r="AT167" s="17">
        <v>1</v>
      </c>
      <c r="AU167" s="17">
        <v>6</v>
      </c>
      <c r="AV167" s="17">
        <f t="shared" si="76"/>
        <v>467</v>
      </c>
      <c r="AW167" s="17" t="s">
        <v>14</v>
      </c>
      <c r="AX167" s="17"/>
      <c r="AY167" s="22">
        <v>314.71643409882569</v>
      </c>
      <c r="AZ167" s="22">
        <v>1663.3144196373505</v>
      </c>
      <c r="BA167" s="19">
        <f t="shared" si="86"/>
        <v>0.92922593275829635</v>
      </c>
      <c r="BB167" s="5">
        <v>0.18340909090909091</v>
      </c>
      <c r="BC167" s="19">
        <f t="shared" si="87"/>
        <v>0.20492635855764346</v>
      </c>
      <c r="BD167" s="17">
        <v>11</v>
      </c>
      <c r="BE167" s="20" t="s">
        <v>13</v>
      </c>
    </row>
    <row r="168" spans="1:57" x14ac:dyDescent="0.25">
      <c r="A168" s="16" t="s">
        <v>355</v>
      </c>
      <c r="B168" s="17" t="s">
        <v>356</v>
      </c>
      <c r="C168" s="17" t="s">
        <v>357</v>
      </c>
      <c r="D168" s="17">
        <v>44310</v>
      </c>
      <c r="E168" s="17" t="s">
        <v>355</v>
      </c>
      <c r="F168" s="17">
        <v>44155</v>
      </c>
      <c r="G168" s="17">
        <v>244400438</v>
      </c>
      <c r="H168" s="17" t="s">
        <v>125</v>
      </c>
      <c r="I168" s="17">
        <v>95</v>
      </c>
      <c r="J168" s="17">
        <v>1</v>
      </c>
      <c r="K168" s="17">
        <v>1</v>
      </c>
      <c r="L168" s="17" t="s">
        <v>358</v>
      </c>
      <c r="M168" s="17">
        <v>3560</v>
      </c>
      <c r="N168" s="17">
        <v>12</v>
      </c>
      <c r="O168" s="17">
        <v>20</v>
      </c>
      <c r="P168" s="17">
        <v>0</v>
      </c>
      <c r="Q168" s="17" t="s">
        <v>14</v>
      </c>
      <c r="R168" s="17" t="s">
        <v>29</v>
      </c>
      <c r="S168" s="17">
        <v>216</v>
      </c>
      <c r="T168" s="18">
        <f t="shared" si="80"/>
        <v>6.0674157303370786E-2</v>
      </c>
      <c r="U168" s="17">
        <v>5489</v>
      </c>
      <c r="V168" s="17">
        <v>667</v>
      </c>
      <c r="W168" s="17">
        <v>8</v>
      </c>
      <c r="X168" s="17">
        <v>0</v>
      </c>
      <c r="Y168" s="17">
        <v>0</v>
      </c>
      <c r="Z168" s="17">
        <v>0</v>
      </c>
      <c r="AA168" s="17">
        <v>0</v>
      </c>
      <c r="AB168" s="17">
        <v>0</v>
      </c>
      <c r="AC168" s="17">
        <v>22</v>
      </c>
      <c r="AD168" s="17">
        <f t="shared" si="74"/>
        <v>5497</v>
      </c>
      <c r="AE168" s="19">
        <f t="shared" si="81"/>
        <v>1.5441011235955056</v>
      </c>
      <c r="AF168" s="19">
        <f t="shared" si="90"/>
        <v>25.449074074074073</v>
      </c>
      <c r="AG168" s="17">
        <f t="shared" si="75"/>
        <v>667</v>
      </c>
      <c r="AH168" s="19">
        <f t="shared" si="82"/>
        <v>18.735955056179776</v>
      </c>
      <c r="AI168" s="19">
        <f t="shared" si="91"/>
        <v>8.2413793103448274</v>
      </c>
      <c r="AJ168" s="19">
        <f t="shared" si="92"/>
        <v>4.1206896551724137</v>
      </c>
      <c r="AK168" s="17">
        <v>455</v>
      </c>
      <c r="AL168" s="19">
        <f t="shared" si="83"/>
        <v>12.780898876404494</v>
      </c>
      <c r="AM168" s="17">
        <v>358</v>
      </c>
      <c r="AN168" s="19">
        <f t="shared" si="84"/>
        <v>10.056179775280899</v>
      </c>
      <c r="AO168" s="17">
        <v>5027</v>
      </c>
      <c r="AP168" s="17">
        <v>15309</v>
      </c>
      <c r="AQ168" s="19">
        <f t="shared" si="85"/>
        <v>4.3002808988764043</v>
      </c>
      <c r="AR168" s="19">
        <f t="shared" si="79"/>
        <v>2.7849736219756229</v>
      </c>
      <c r="AS168" s="17">
        <v>3299</v>
      </c>
      <c r="AT168" s="17"/>
      <c r="AU168" s="17">
        <v>1</v>
      </c>
      <c r="AV168" s="17">
        <f t="shared" si="76"/>
        <v>3300</v>
      </c>
      <c r="AW168" s="17" t="s">
        <v>14</v>
      </c>
      <c r="AX168" s="17"/>
      <c r="AY168" s="17">
        <v>3966</v>
      </c>
      <c r="AZ168" s="17">
        <v>7859</v>
      </c>
      <c r="BA168" s="19">
        <f t="shared" si="86"/>
        <v>2.2075842696629215</v>
      </c>
      <c r="BB168" s="17">
        <v>1</v>
      </c>
      <c r="BC168" s="19">
        <f t="shared" si="87"/>
        <v>0.5617977528089888</v>
      </c>
      <c r="BD168" s="17">
        <v>33</v>
      </c>
      <c r="BE168" s="20" t="s">
        <v>14</v>
      </c>
    </row>
    <row r="169" spans="1:57" x14ac:dyDescent="0.25">
      <c r="A169" s="16" t="s">
        <v>307</v>
      </c>
      <c r="B169" s="17" t="s">
        <v>308</v>
      </c>
      <c r="C169" s="17" t="s">
        <v>309</v>
      </c>
      <c r="D169" s="17">
        <v>44160</v>
      </c>
      <c r="E169" s="17" t="s">
        <v>307</v>
      </c>
      <c r="F169" s="17">
        <v>44152</v>
      </c>
      <c r="G169" s="17">
        <v>200000438</v>
      </c>
      <c r="H169" s="17" t="s">
        <v>49</v>
      </c>
      <c r="I169" s="17">
        <v>78</v>
      </c>
      <c r="J169" s="17">
        <v>1</v>
      </c>
      <c r="K169" s="17">
        <v>1</v>
      </c>
      <c r="L169" s="17" t="s">
        <v>310</v>
      </c>
      <c r="M169" s="17">
        <v>3049</v>
      </c>
      <c r="N169" s="17">
        <v>9</v>
      </c>
      <c r="O169" s="17">
        <v>15</v>
      </c>
      <c r="P169" s="17">
        <v>1</v>
      </c>
      <c r="Q169" s="17" t="s">
        <v>14</v>
      </c>
      <c r="R169" s="17" t="s">
        <v>20</v>
      </c>
      <c r="S169" s="17">
        <v>187</v>
      </c>
      <c r="T169" s="18">
        <f t="shared" si="80"/>
        <v>6.1331584125942931E-2</v>
      </c>
      <c r="U169" s="17">
        <v>6106</v>
      </c>
      <c r="V169" s="17">
        <v>382</v>
      </c>
      <c r="W169" s="17">
        <v>118</v>
      </c>
      <c r="X169" s="17">
        <v>4</v>
      </c>
      <c r="Y169" s="17">
        <v>69</v>
      </c>
      <c r="Z169" s="17">
        <v>0</v>
      </c>
      <c r="AA169" s="17">
        <v>0</v>
      </c>
      <c r="AB169" s="17">
        <v>0</v>
      </c>
      <c r="AC169" s="17">
        <v>13</v>
      </c>
      <c r="AD169" s="17">
        <f t="shared" si="74"/>
        <v>6293</v>
      </c>
      <c r="AE169" s="19">
        <f t="shared" si="81"/>
        <v>2.0639553952115448</v>
      </c>
      <c r="AF169" s="19">
        <f t="shared" si="90"/>
        <v>33.652406417112303</v>
      </c>
      <c r="AG169" s="17">
        <f t="shared" si="75"/>
        <v>386</v>
      </c>
      <c r="AH169" s="19">
        <f t="shared" si="82"/>
        <v>12.659888488028862</v>
      </c>
      <c r="AI169" s="19">
        <f t="shared" si="91"/>
        <v>16.303108808290155</v>
      </c>
      <c r="AJ169" s="19">
        <f t="shared" si="92"/>
        <v>8.1515544041450774</v>
      </c>
      <c r="AK169" s="17"/>
      <c r="AL169" s="19">
        <f t="shared" si="83"/>
        <v>0</v>
      </c>
      <c r="AM169" s="17">
        <v>379</v>
      </c>
      <c r="AN169" s="19">
        <f t="shared" si="84"/>
        <v>12.430305018038702</v>
      </c>
      <c r="AO169" s="17">
        <v>1984</v>
      </c>
      <c r="AP169" s="17">
        <v>11705</v>
      </c>
      <c r="AQ169" s="19">
        <f t="shared" si="85"/>
        <v>3.8389635946211871</v>
      </c>
      <c r="AR169" s="19">
        <f t="shared" si="79"/>
        <v>1.8600031781344351</v>
      </c>
      <c r="AS169" s="17">
        <v>342</v>
      </c>
      <c r="AT169" s="17">
        <v>2</v>
      </c>
      <c r="AU169" s="17">
        <v>3</v>
      </c>
      <c r="AV169" s="17">
        <f t="shared" si="76"/>
        <v>347</v>
      </c>
      <c r="AW169" s="17" t="s">
        <v>14</v>
      </c>
      <c r="AX169" s="17"/>
      <c r="AY169" s="22">
        <v>892.64832985916928</v>
      </c>
      <c r="AZ169" s="22">
        <v>8428.68681863231</v>
      </c>
      <c r="BA169" s="19">
        <f t="shared" si="86"/>
        <v>2.7644102389741914</v>
      </c>
      <c r="BB169" s="21">
        <v>1.5</v>
      </c>
      <c r="BC169" s="19">
        <f t="shared" si="87"/>
        <v>0.98392915710068873</v>
      </c>
      <c r="BD169" s="17">
        <v>13</v>
      </c>
      <c r="BE169" s="20" t="s">
        <v>13</v>
      </c>
    </row>
    <row r="170" spans="1:57" hidden="1" x14ac:dyDescent="0.25">
      <c r="A170" s="16" t="s">
        <v>378</v>
      </c>
      <c r="B170" s="17" t="s">
        <v>379</v>
      </c>
      <c r="C170" s="17" t="s">
        <v>380</v>
      </c>
      <c r="D170" s="17">
        <v>44980</v>
      </c>
      <c r="E170" s="17" t="s">
        <v>378</v>
      </c>
      <c r="F170" s="17">
        <v>44172</v>
      </c>
      <c r="G170" s="17">
        <v>244400404</v>
      </c>
      <c r="H170" s="17" t="s">
        <v>24</v>
      </c>
      <c r="I170" s="17">
        <v>102</v>
      </c>
      <c r="J170" s="17">
        <v>1</v>
      </c>
      <c r="K170" s="17">
        <v>0</v>
      </c>
      <c r="L170" s="17" t="s">
        <v>381</v>
      </c>
      <c r="M170" s="17">
        <v>15784</v>
      </c>
      <c r="N170" s="17">
        <v>24</v>
      </c>
      <c r="O170" s="17">
        <v>50</v>
      </c>
      <c r="P170" s="17">
        <v>5</v>
      </c>
      <c r="Q170" s="17" t="s">
        <v>13</v>
      </c>
      <c r="R170" s="17" t="s">
        <v>133</v>
      </c>
      <c r="S170" s="17">
        <v>1500</v>
      </c>
      <c r="T170" s="18">
        <f t="shared" si="80"/>
        <v>9.5032944754181448E-2</v>
      </c>
      <c r="U170" s="17">
        <v>36109</v>
      </c>
      <c r="V170" s="17">
        <v>2602</v>
      </c>
      <c r="W170" s="17">
        <v>9749</v>
      </c>
      <c r="X170" s="17">
        <v>430</v>
      </c>
      <c r="Y170" s="17">
        <v>4456</v>
      </c>
      <c r="Z170" s="17">
        <v>265</v>
      </c>
      <c r="AA170" s="17">
        <v>0</v>
      </c>
      <c r="AB170" s="17">
        <v>0</v>
      </c>
      <c r="AC170" s="17">
        <v>101</v>
      </c>
      <c r="AD170" s="17">
        <f t="shared" si="74"/>
        <v>50314</v>
      </c>
      <c r="AE170" s="19">
        <f t="shared" si="81"/>
        <v>3.1876583882412568</v>
      </c>
      <c r="AF170" s="19">
        <f t="shared" si="90"/>
        <v>33.542666666666669</v>
      </c>
      <c r="AG170" s="17">
        <f t="shared" si="75"/>
        <v>3297</v>
      </c>
      <c r="AH170" s="19">
        <f t="shared" si="82"/>
        <v>20.888241256969081</v>
      </c>
      <c r="AI170" s="19">
        <f t="shared" si="91"/>
        <v>15.260539884743707</v>
      </c>
      <c r="AJ170" s="19">
        <f t="shared" si="92"/>
        <v>7.6302699423718536</v>
      </c>
      <c r="AK170" s="17">
        <v>2554</v>
      </c>
      <c r="AL170" s="19">
        <f t="shared" si="83"/>
        <v>16.18094272681196</v>
      </c>
      <c r="AM170" s="17">
        <v>1880</v>
      </c>
      <c r="AN170" s="19">
        <f t="shared" si="84"/>
        <v>11.910795742524074</v>
      </c>
      <c r="AO170" s="17"/>
      <c r="AP170" s="17">
        <v>189263</v>
      </c>
      <c r="AQ170" s="19">
        <f t="shared" si="85"/>
        <v>11.990813482007097</v>
      </c>
      <c r="AR170" s="19">
        <f t="shared" si="79"/>
        <v>3.7616369201415112</v>
      </c>
      <c r="AS170" s="17">
        <v>0</v>
      </c>
      <c r="AT170" s="17"/>
      <c r="AU170" s="17">
        <v>0</v>
      </c>
      <c r="AV170" s="17">
        <f t="shared" si="76"/>
        <v>0</v>
      </c>
      <c r="AW170" s="17" t="s">
        <v>13</v>
      </c>
      <c r="AX170" s="17" t="s">
        <v>39</v>
      </c>
      <c r="AY170" s="17">
        <v>25251</v>
      </c>
      <c r="AZ170" s="17">
        <v>54309</v>
      </c>
      <c r="BA170" s="19">
        <f t="shared" si="86"/>
        <v>3.4407627977698936</v>
      </c>
      <c r="BB170" s="17">
        <v>12.2</v>
      </c>
      <c r="BC170" s="19">
        <f t="shared" si="87"/>
        <v>1.5458692346680183</v>
      </c>
      <c r="BD170" s="17">
        <v>0</v>
      </c>
      <c r="BE170" s="20" t="s">
        <v>14</v>
      </c>
    </row>
    <row r="171" spans="1:57" x14ac:dyDescent="0.25">
      <c r="A171" s="16" t="s">
        <v>35</v>
      </c>
      <c r="B171" s="17" t="s">
        <v>36</v>
      </c>
      <c r="C171" s="17" t="s">
        <v>37</v>
      </c>
      <c r="D171" s="17">
        <v>44680</v>
      </c>
      <c r="E171" s="17" t="s">
        <v>35</v>
      </c>
      <c r="F171" s="17">
        <v>44186</v>
      </c>
      <c r="G171" s="17">
        <v>200067346</v>
      </c>
      <c r="H171" s="17" t="s">
        <v>34</v>
      </c>
      <c r="I171" s="17">
        <v>5</v>
      </c>
      <c r="J171" s="17">
        <v>1</v>
      </c>
      <c r="K171" s="17">
        <v>1</v>
      </c>
      <c r="L171" s="17" t="s">
        <v>38</v>
      </c>
      <c r="M171" s="17">
        <v>7357</v>
      </c>
      <c r="N171" s="17">
        <v>21.3</v>
      </c>
      <c r="O171" s="17">
        <v>60</v>
      </c>
      <c r="P171" s="17">
        <v>2</v>
      </c>
      <c r="Q171" s="17" t="s">
        <v>13</v>
      </c>
      <c r="R171" s="17" t="s">
        <v>20</v>
      </c>
      <c r="S171" s="17">
        <v>525</v>
      </c>
      <c r="T171" s="18">
        <f t="shared" si="80"/>
        <v>7.1360608943862994E-2</v>
      </c>
      <c r="U171" s="17">
        <v>16639</v>
      </c>
      <c r="V171" s="17">
        <v>1252</v>
      </c>
      <c r="W171" s="17">
        <v>188</v>
      </c>
      <c r="X171" s="17">
        <v>36</v>
      </c>
      <c r="Y171" s="17">
        <v>0</v>
      </c>
      <c r="Z171" s="17">
        <v>0</v>
      </c>
      <c r="AA171" s="17">
        <v>0</v>
      </c>
      <c r="AB171" s="17">
        <v>0</v>
      </c>
      <c r="AC171" s="17">
        <v>54</v>
      </c>
      <c r="AD171" s="17">
        <f t="shared" si="74"/>
        <v>16827</v>
      </c>
      <c r="AE171" s="19">
        <f t="shared" si="81"/>
        <v>2.2872094603778712</v>
      </c>
      <c r="AF171" s="19">
        <f t="shared" si="90"/>
        <v>32.051428571428573</v>
      </c>
      <c r="AG171" s="17">
        <f t="shared" si="75"/>
        <v>1288</v>
      </c>
      <c r="AH171" s="19">
        <f t="shared" si="82"/>
        <v>17.507136060894386</v>
      </c>
      <c r="AI171" s="19">
        <f t="shared" si="91"/>
        <v>13.06444099378882</v>
      </c>
      <c r="AJ171" s="19">
        <f t="shared" si="92"/>
        <v>6.5322204968944098</v>
      </c>
      <c r="AK171" s="17">
        <v>2415</v>
      </c>
      <c r="AL171" s="19">
        <f t="shared" si="83"/>
        <v>32.825880114176975</v>
      </c>
      <c r="AM171" s="17">
        <v>1799</v>
      </c>
      <c r="AN171" s="19">
        <f t="shared" si="84"/>
        <v>24.452901998097051</v>
      </c>
      <c r="AO171" s="17">
        <v>13158</v>
      </c>
      <c r="AP171" s="21">
        <v>61996</v>
      </c>
      <c r="AQ171" s="19">
        <f t="shared" si="85"/>
        <v>8.42680440396901</v>
      </c>
      <c r="AR171" s="19">
        <f t="shared" si="79"/>
        <v>3.6843168716943007</v>
      </c>
      <c r="AS171" s="17">
        <v>57236</v>
      </c>
      <c r="AT171" s="17"/>
      <c r="AU171" s="17">
        <v>0</v>
      </c>
      <c r="AV171" s="17">
        <f t="shared" si="76"/>
        <v>57236</v>
      </c>
      <c r="AW171" s="17" t="s">
        <v>13</v>
      </c>
      <c r="AX171" s="17" t="s">
        <v>39</v>
      </c>
      <c r="AY171" s="17">
        <v>2500</v>
      </c>
      <c r="AZ171" s="17">
        <v>20000</v>
      </c>
      <c r="BA171" s="19">
        <f t="shared" si="86"/>
        <v>2.7184993883376376</v>
      </c>
      <c r="BB171" s="17">
        <v>2.6</v>
      </c>
      <c r="BC171" s="19">
        <f t="shared" si="87"/>
        <v>0.70680984096778576</v>
      </c>
      <c r="BD171" s="17">
        <v>32</v>
      </c>
      <c r="BE171" s="20" t="s">
        <v>13</v>
      </c>
    </row>
    <row r="172" spans="1:57" x14ac:dyDescent="0.25">
      <c r="A172" s="16" t="s">
        <v>644</v>
      </c>
      <c r="B172" s="17" t="s">
        <v>645</v>
      </c>
      <c r="C172" s="17" t="s">
        <v>646</v>
      </c>
      <c r="D172" s="17">
        <v>44160</v>
      </c>
      <c r="E172" s="17" t="s">
        <v>644</v>
      </c>
      <c r="F172" s="17">
        <v>44189</v>
      </c>
      <c r="G172" s="17">
        <v>200000438</v>
      </c>
      <c r="H172" s="17" t="s">
        <v>49</v>
      </c>
      <c r="I172" s="17">
        <v>186</v>
      </c>
      <c r="J172" s="17">
        <v>1</v>
      </c>
      <c r="K172" s="17">
        <v>1</v>
      </c>
      <c r="L172" s="17" t="s">
        <v>104</v>
      </c>
      <c r="M172" s="17">
        <v>2447</v>
      </c>
      <c r="N172" s="17">
        <v>7.5</v>
      </c>
      <c r="O172" s="17">
        <v>10</v>
      </c>
      <c r="P172" s="17">
        <v>2</v>
      </c>
      <c r="Q172" s="17" t="s">
        <v>14</v>
      </c>
      <c r="R172" s="17" t="s">
        <v>20</v>
      </c>
      <c r="S172" s="17">
        <v>157</v>
      </c>
      <c r="T172" s="18">
        <f t="shared" si="80"/>
        <v>6.41601961585615E-2</v>
      </c>
      <c r="U172" s="17">
        <v>5688</v>
      </c>
      <c r="V172" s="17">
        <v>287</v>
      </c>
      <c r="W172" s="17">
        <v>118</v>
      </c>
      <c r="X172" s="17">
        <v>0</v>
      </c>
      <c r="Y172" s="17">
        <v>118</v>
      </c>
      <c r="Z172" s="17">
        <v>0</v>
      </c>
      <c r="AA172" s="17">
        <v>0</v>
      </c>
      <c r="AB172" s="17">
        <v>0</v>
      </c>
      <c r="AC172" s="17">
        <v>10</v>
      </c>
      <c r="AD172" s="17">
        <f t="shared" si="74"/>
        <v>5924</v>
      </c>
      <c r="AE172" s="19">
        <f t="shared" si="81"/>
        <v>2.4209235798937474</v>
      </c>
      <c r="AF172" s="19">
        <f t="shared" si="90"/>
        <v>37.732484076433124</v>
      </c>
      <c r="AG172" s="17">
        <f t="shared" si="75"/>
        <v>287</v>
      </c>
      <c r="AH172" s="19">
        <f t="shared" si="82"/>
        <v>11.728647323252963</v>
      </c>
      <c r="AI172" s="19">
        <f t="shared" si="91"/>
        <v>20.641114982578397</v>
      </c>
      <c r="AJ172" s="19">
        <f t="shared" si="92"/>
        <v>10.320557491289199</v>
      </c>
      <c r="AK172" s="17"/>
      <c r="AL172" s="19">
        <f t="shared" si="83"/>
        <v>0</v>
      </c>
      <c r="AM172" s="17">
        <v>225</v>
      </c>
      <c r="AN172" s="19">
        <f t="shared" si="84"/>
        <v>9.1949325704944833</v>
      </c>
      <c r="AO172" s="17">
        <v>1850</v>
      </c>
      <c r="AP172" s="21">
        <v>9329</v>
      </c>
      <c r="AQ172" s="19">
        <f t="shared" si="85"/>
        <v>3.8124233755619126</v>
      </c>
      <c r="AR172" s="19">
        <f t="shared" si="79"/>
        <v>1.574780553679946</v>
      </c>
      <c r="AS172" s="17">
        <v>571</v>
      </c>
      <c r="AT172" s="17">
        <v>5</v>
      </c>
      <c r="AU172" s="17">
        <v>0</v>
      </c>
      <c r="AV172" s="17">
        <f t="shared" si="76"/>
        <v>576</v>
      </c>
      <c r="AW172" s="17" t="s">
        <v>14</v>
      </c>
      <c r="AX172" s="17"/>
      <c r="AY172" s="22">
        <v>711.44948904367277</v>
      </c>
      <c r="AZ172" s="22">
        <v>6266.9251734390482</v>
      </c>
      <c r="BA172" s="19">
        <f t="shared" si="86"/>
        <v>2.5610646397380661</v>
      </c>
      <c r="BB172" s="21">
        <v>1.2</v>
      </c>
      <c r="BC172" s="19">
        <f t="shared" si="87"/>
        <v>0.98079280751941156</v>
      </c>
      <c r="BD172" s="17">
        <v>10</v>
      </c>
      <c r="BE172" s="20" t="s">
        <v>13</v>
      </c>
    </row>
    <row r="173" spans="1:57" x14ac:dyDescent="0.25">
      <c r="A173" s="16" t="s">
        <v>233</v>
      </c>
      <c r="B173" s="17" t="s">
        <v>234</v>
      </c>
      <c r="C173" s="17" t="s">
        <v>224</v>
      </c>
      <c r="D173" s="17">
        <v>44270</v>
      </c>
      <c r="E173" s="17" t="s">
        <v>233</v>
      </c>
      <c r="F173" s="17">
        <v>44157</v>
      </c>
      <c r="G173" s="17">
        <v>200071546</v>
      </c>
      <c r="H173" s="17" t="s">
        <v>203</v>
      </c>
      <c r="I173" s="17">
        <v>55</v>
      </c>
      <c r="J173" s="17">
        <v>1</v>
      </c>
      <c r="K173" s="17">
        <v>1</v>
      </c>
      <c r="L173" s="17" t="s">
        <v>232</v>
      </c>
      <c r="M173" s="17">
        <v>1763</v>
      </c>
      <c r="N173" s="17">
        <v>4</v>
      </c>
      <c r="O173" s="17">
        <v>15</v>
      </c>
      <c r="P173" s="17">
        <v>0</v>
      </c>
      <c r="Q173" s="17" t="s">
        <v>14</v>
      </c>
      <c r="R173" s="17" t="s">
        <v>29</v>
      </c>
      <c r="S173" s="17">
        <v>65</v>
      </c>
      <c r="T173" s="18">
        <f t="shared" si="80"/>
        <v>3.6868973340896199E-2</v>
      </c>
      <c r="U173" s="17">
        <v>2580</v>
      </c>
      <c r="V173" s="17">
        <v>296</v>
      </c>
      <c r="W173" s="17">
        <v>8</v>
      </c>
      <c r="X173" s="17">
        <v>3</v>
      </c>
      <c r="Y173" s="17">
        <v>1</v>
      </c>
      <c r="Z173" s="17">
        <v>0</v>
      </c>
      <c r="AA173" s="17">
        <v>0</v>
      </c>
      <c r="AB173" s="17">
        <v>0</v>
      </c>
      <c r="AC173" s="17">
        <v>2</v>
      </c>
      <c r="AD173" s="17">
        <f t="shared" si="74"/>
        <v>2589</v>
      </c>
      <c r="AE173" s="19">
        <f t="shared" si="81"/>
        <v>1.4685195689166195</v>
      </c>
      <c r="AF173" s="19">
        <f t="shared" si="90"/>
        <v>39.830769230769228</v>
      </c>
      <c r="AG173" s="17">
        <f t="shared" si="75"/>
        <v>299</v>
      </c>
      <c r="AH173" s="19">
        <f t="shared" si="82"/>
        <v>16.959727736812251</v>
      </c>
      <c r="AI173" s="19">
        <f t="shared" si="91"/>
        <v>8.6588628762541813</v>
      </c>
      <c r="AJ173" s="19">
        <f t="shared" si="92"/>
        <v>4.3294314381270906</v>
      </c>
      <c r="AK173" s="17"/>
      <c r="AL173" s="19">
        <f t="shared" si="83"/>
        <v>0</v>
      </c>
      <c r="AM173" s="17">
        <v>193</v>
      </c>
      <c r="AN173" s="19">
        <f t="shared" si="84"/>
        <v>10.947249007373795</v>
      </c>
      <c r="AO173" s="17"/>
      <c r="AP173" s="17">
        <v>4487</v>
      </c>
      <c r="AQ173" s="19">
        <f t="shared" si="85"/>
        <v>2.5450935904707883</v>
      </c>
      <c r="AR173" s="19">
        <f t="shared" si="79"/>
        <v>1.7331015836230206</v>
      </c>
      <c r="AS173" s="17">
        <v>1310</v>
      </c>
      <c r="AT173" s="17">
        <v>1</v>
      </c>
      <c r="AU173" s="17">
        <v>1</v>
      </c>
      <c r="AV173" s="17">
        <f t="shared" si="76"/>
        <v>1312</v>
      </c>
      <c r="AW173" s="17" t="s">
        <v>14</v>
      </c>
      <c r="AX173" s="17"/>
      <c r="AY173" s="17">
        <v>0</v>
      </c>
      <c r="AZ173" s="17">
        <v>1728</v>
      </c>
      <c r="BA173" s="19">
        <f t="shared" si="86"/>
        <v>0.9801474758933636</v>
      </c>
      <c r="BB173" s="21">
        <v>0.1</v>
      </c>
      <c r="BC173" s="19">
        <f t="shared" si="87"/>
        <v>0.11344299489506524</v>
      </c>
      <c r="BD173" s="17">
        <v>14</v>
      </c>
      <c r="BE173" s="20" t="s">
        <v>13</v>
      </c>
    </row>
    <row r="174" spans="1:57" x14ac:dyDescent="0.25">
      <c r="A174" s="16" t="s">
        <v>541</v>
      </c>
      <c r="B174" s="17" t="s">
        <v>542</v>
      </c>
      <c r="C174" s="17" t="s">
        <v>543</v>
      </c>
      <c r="D174" s="17">
        <v>44360</v>
      </c>
      <c r="E174" s="17" t="s">
        <v>541</v>
      </c>
      <c r="F174" s="17">
        <v>44158</v>
      </c>
      <c r="G174" s="17">
        <v>200072734</v>
      </c>
      <c r="H174" s="17" t="s">
        <v>473</v>
      </c>
      <c r="I174" s="17">
        <v>153</v>
      </c>
      <c r="J174" s="17">
        <v>1</v>
      </c>
      <c r="K174" s="17">
        <v>1</v>
      </c>
      <c r="L174" s="17" t="s">
        <v>472</v>
      </c>
      <c r="M174" s="17">
        <v>7847</v>
      </c>
      <c r="N174" s="17">
        <v>18.5</v>
      </c>
      <c r="O174" s="17">
        <v>25</v>
      </c>
      <c r="P174" s="17">
        <v>2</v>
      </c>
      <c r="Q174" s="17" t="s">
        <v>13</v>
      </c>
      <c r="R174" s="17"/>
      <c r="S174" s="17">
        <v>341</v>
      </c>
      <c r="T174" s="18">
        <f t="shared" si="80"/>
        <v>4.345609787179814E-2</v>
      </c>
      <c r="U174" s="17">
        <v>17066</v>
      </c>
      <c r="V174" s="17">
        <v>1878</v>
      </c>
      <c r="W174" s="17">
        <v>0</v>
      </c>
      <c r="X174" s="17">
        <v>0</v>
      </c>
      <c r="Y174" s="17">
        <v>0</v>
      </c>
      <c r="Z174" s="17">
        <v>0</v>
      </c>
      <c r="AA174" s="17">
        <v>0</v>
      </c>
      <c r="AB174" s="17">
        <v>0</v>
      </c>
      <c r="AC174" s="17">
        <v>38</v>
      </c>
      <c r="AD174" s="17">
        <f t="shared" si="74"/>
        <v>17066</v>
      </c>
      <c r="AE174" s="19">
        <f t="shared" si="81"/>
        <v>2.1748438893844781</v>
      </c>
      <c r="AF174" s="19">
        <f t="shared" si="90"/>
        <v>50.046920821114369</v>
      </c>
      <c r="AG174" s="17">
        <f t="shared" si="75"/>
        <v>1878</v>
      </c>
      <c r="AH174" s="19">
        <f t="shared" si="82"/>
        <v>23.93271313877915</v>
      </c>
      <c r="AI174" s="19">
        <f t="shared" si="91"/>
        <v>9.0873269435569757</v>
      </c>
      <c r="AJ174" s="19">
        <f t="shared" si="92"/>
        <v>4.5436634717784878</v>
      </c>
      <c r="AK174" s="17"/>
      <c r="AL174" s="19">
        <f t="shared" si="83"/>
        <v>0</v>
      </c>
      <c r="AM174" s="17">
        <v>1819</v>
      </c>
      <c r="AN174" s="19">
        <f t="shared" si="84"/>
        <v>23.180833439531032</v>
      </c>
      <c r="AO174" s="17"/>
      <c r="AP174" s="17">
        <v>71753</v>
      </c>
      <c r="AQ174" s="19">
        <f t="shared" si="85"/>
        <v>9.144004077991589</v>
      </c>
      <c r="AR174" s="19">
        <f t="shared" si="79"/>
        <v>4.2044415797492087</v>
      </c>
      <c r="AS174" s="17">
        <v>776</v>
      </c>
      <c r="AT174" s="17">
        <v>1</v>
      </c>
      <c r="AU174" s="17">
        <v>4</v>
      </c>
      <c r="AV174" s="17">
        <f t="shared" si="76"/>
        <v>781</v>
      </c>
      <c r="AW174" s="17" t="s">
        <v>14</v>
      </c>
      <c r="AX174" s="17"/>
      <c r="AY174" s="22">
        <v>5970.6866696870429</v>
      </c>
      <c r="AZ174" s="22">
        <v>22557.734096198605</v>
      </c>
      <c r="BA174" s="19">
        <f t="shared" si="86"/>
        <v>2.874695309825233</v>
      </c>
      <c r="BB174" s="5">
        <v>3.1818181818181817</v>
      </c>
      <c r="BC174" s="19">
        <f t="shared" si="87"/>
        <v>0.81096423647717131</v>
      </c>
      <c r="BD174" s="17">
        <v>9</v>
      </c>
      <c r="BE174" s="20" t="s">
        <v>13</v>
      </c>
    </row>
    <row r="175" spans="1:57" x14ac:dyDescent="0.25">
      <c r="A175" s="16" t="s">
        <v>101</v>
      </c>
      <c r="B175" s="17" t="s">
        <v>102</v>
      </c>
      <c r="C175" s="17" t="s">
        <v>103</v>
      </c>
      <c r="D175" s="17">
        <v>44530</v>
      </c>
      <c r="E175" s="17" t="s">
        <v>101</v>
      </c>
      <c r="F175" s="17">
        <v>44161</v>
      </c>
      <c r="G175" s="17">
        <v>200000438</v>
      </c>
      <c r="H175" s="17" t="s">
        <v>49</v>
      </c>
      <c r="I175" s="17">
        <v>20</v>
      </c>
      <c r="J175" s="17">
        <v>1</v>
      </c>
      <c r="K175" s="17">
        <v>1</v>
      </c>
      <c r="L175" s="17" t="s">
        <v>104</v>
      </c>
      <c r="M175" s="17">
        <v>3850</v>
      </c>
      <c r="N175" s="17">
        <v>14.5</v>
      </c>
      <c r="O175" s="17">
        <v>18</v>
      </c>
      <c r="P175" s="17">
        <v>2</v>
      </c>
      <c r="Q175" s="17" t="s">
        <v>14</v>
      </c>
      <c r="R175" s="17" t="s">
        <v>20</v>
      </c>
      <c r="S175" s="17">
        <v>307</v>
      </c>
      <c r="T175" s="18">
        <f t="shared" si="80"/>
        <v>7.9740259740259736E-2</v>
      </c>
      <c r="U175" s="17">
        <v>8406</v>
      </c>
      <c r="V175" s="17">
        <v>301</v>
      </c>
      <c r="W175" s="17">
        <v>283</v>
      </c>
      <c r="X175" s="17">
        <v>13</v>
      </c>
      <c r="Y175" s="17">
        <v>186</v>
      </c>
      <c r="Z175" s="17">
        <v>0</v>
      </c>
      <c r="AA175" s="17">
        <v>27</v>
      </c>
      <c r="AB175" s="17">
        <v>0</v>
      </c>
      <c r="AC175" s="17">
        <v>15</v>
      </c>
      <c r="AD175" s="17">
        <f t="shared" si="74"/>
        <v>8902</v>
      </c>
      <c r="AE175" s="19">
        <f t="shared" si="81"/>
        <v>2.3122077922077922</v>
      </c>
      <c r="AF175" s="19">
        <f t="shared" si="90"/>
        <v>28.996742671009773</v>
      </c>
      <c r="AG175" s="17">
        <f t="shared" si="75"/>
        <v>314</v>
      </c>
      <c r="AH175" s="19">
        <f t="shared" si="82"/>
        <v>8.1558441558441555</v>
      </c>
      <c r="AI175" s="19">
        <f t="shared" si="91"/>
        <v>28.35031847133758</v>
      </c>
      <c r="AJ175" s="19">
        <f t="shared" si="92"/>
        <v>14.17515923566879</v>
      </c>
      <c r="AK175" s="17"/>
      <c r="AL175" s="19">
        <f t="shared" si="83"/>
        <v>0</v>
      </c>
      <c r="AM175" s="17">
        <v>439</v>
      </c>
      <c r="AN175" s="19">
        <f t="shared" si="84"/>
        <v>11.402597402597403</v>
      </c>
      <c r="AO175" s="17"/>
      <c r="AP175" s="17">
        <v>21785</v>
      </c>
      <c r="AQ175" s="19">
        <f t="shared" si="85"/>
        <v>5.6584415584415586</v>
      </c>
      <c r="AR175" s="19">
        <f t="shared" si="79"/>
        <v>2.4472028757582565</v>
      </c>
      <c r="AS175" s="17">
        <v>1335</v>
      </c>
      <c r="AT175" s="17">
        <v>17</v>
      </c>
      <c r="AU175" s="17">
        <v>0</v>
      </c>
      <c r="AV175" s="17">
        <f t="shared" si="76"/>
        <v>1352</v>
      </c>
      <c r="AW175" s="17" t="s">
        <v>14</v>
      </c>
      <c r="AX175" s="17"/>
      <c r="AY175" s="22">
        <v>1661.3706848340028</v>
      </c>
      <c r="AZ175" s="22">
        <v>6856.4965312190288</v>
      </c>
      <c r="BA175" s="19">
        <f t="shared" si="86"/>
        <v>1.7809081899270205</v>
      </c>
      <c r="BB175" s="21">
        <v>2</v>
      </c>
      <c r="BC175" s="19">
        <f t="shared" si="87"/>
        <v>1.0389610389610389</v>
      </c>
      <c r="BD175" s="17">
        <v>15</v>
      </c>
      <c r="BE175" s="20" t="s">
        <v>13</v>
      </c>
    </row>
    <row r="176" spans="1:57" hidden="1" x14ac:dyDescent="0.25">
      <c r="A176" s="23" t="s">
        <v>831</v>
      </c>
      <c r="B176" s="17" t="s">
        <v>758</v>
      </c>
      <c r="C176" s="17" t="s">
        <v>759</v>
      </c>
      <c r="D176" s="17">
        <v>44800</v>
      </c>
      <c r="E176" s="17" t="s">
        <v>270</v>
      </c>
      <c r="F176" s="17">
        <v>44162</v>
      </c>
      <c r="G176" s="17">
        <v>244400404</v>
      </c>
      <c r="H176" s="17" t="s">
        <v>24</v>
      </c>
      <c r="I176" s="17">
        <v>227</v>
      </c>
      <c r="J176" s="17">
        <v>1</v>
      </c>
      <c r="K176" s="17">
        <v>0</v>
      </c>
      <c r="L176" s="17" t="s">
        <v>760</v>
      </c>
      <c r="M176" s="21">
        <v>0</v>
      </c>
      <c r="N176" s="17">
        <v>11</v>
      </c>
      <c r="O176" s="17"/>
      <c r="P176" s="17">
        <v>4</v>
      </c>
      <c r="Q176" s="17" t="s">
        <v>13</v>
      </c>
      <c r="R176" s="17" t="s">
        <v>133</v>
      </c>
      <c r="S176" s="17">
        <v>306</v>
      </c>
      <c r="T176" s="18"/>
      <c r="U176" s="17"/>
      <c r="V176" s="17"/>
      <c r="W176" s="17"/>
      <c r="X176" s="17"/>
      <c r="Y176" s="17"/>
      <c r="Z176" s="17"/>
      <c r="AA176" s="17"/>
      <c r="AB176" s="17"/>
      <c r="AC176" s="17"/>
      <c r="AD176" s="17">
        <f t="shared" si="74"/>
        <v>0</v>
      </c>
      <c r="AE176" s="19"/>
      <c r="AF176" s="19">
        <f t="shared" si="90"/>
        <v>0</v>
      </c>
      <c r="AG176" s="17">
        <f t="shared" si="75"/>
        <v>0</v>
      </c>
      <c r="AH176" s="19"/>
      <c r="AI176" s="19"/>
      <c r="AJ176" s="19"/>
      <c r="AK176" s="17"/>
      <c r="AL176" s="19"/>
      <c r="AM176" s="17"/>
      <c r="AN176" s="19"/>
      <c r="AO176" s="17"/>
      <c r="AP176" s="17"/>
      <c r="AQ176" s="19"/>
      <c r="AR176" s="19"/>
      <c r="AS176" s="17">
        <v>0</v>
      </c>
      <c r="AT176" s="17"/>
      <c r="AU176" s="17">
        <v>0</v>
      </c>
      <c r="AV176" s="17">
        <f t="shared" si="76"/>
        <v>0</v>
      </c>
      <c r="AW176" s="17" t="s">
        <v>14</v>
      </c>
      <c r="AX176" s="17"/>
      <c r="AY176" s="17"/>
      <c r="AZ176" s="17"/>
      <c r="BA176" s="19"/>
      <c r="BB176" s="17"/>
      <c r="BC176" s="19"/>
      <c r="BD176" s="17"/>
      <c r="BE176" s="20" t="s">
        <v>13</v>
      </c>
    </row>
    <row r="177" spans="1:57" hidden="1" x14ac:dyDescent="0.25">
      <c r="A177" s="23" t="s">
        <v>832</v>
      </c>
      <c r="B177" s="17" t="s">
        <v>761</v>
      </c>
      <c r="C177" s="17" t="s">
        <v>762</v>
      </c>
      <c r="D177" s="17">
        <v>44800</v>
      </c>
      <c r="E177" s="17" t="s">
        <v>270</v>
      </c>
      <c r="F177" s="17">
        <v>44162</v>
      </c>
      <c r="G177" s="17">
        <v>244400404</v>
      </c>
      <c r="H177" s="17" t="s">
        <v>24</v>
      </c>
      <c r="I177" s="17">
        <v>228</v>
      </c>
      <c r="J177" s="17">
        <v>1</v>
      </c>
      <c r="K177" s="17">
        <v>0</v>
      </c>
      <c r="L177" s="17" t="s">
        <v>757</v>
      </c>
      <c r="M177" s="21">
        <v>0</v>
      </c>
      <c r="N177" s="17">
        <v>16</v>
      </c>
      <c r="O177" s="17"/>
      <c r="P177" s="17">
        <v>4</v>
      </c>
      <c r="Q177" s="17" t="s">
        <v>13</v>
      </c>
      <c r="R177" s="17" t="s">
        <v>133</v>
      </c>
      <c r="S177" s="17">
        <v>443</v>
      </c>
      <c r="T177" s="18"/>
      <c r="U177" s="17"/>
      <c r="V177" s="17"/>
      <c r="W177" s="17"/>
      <c r="X177" s="17"/>
      <c r="Y177" s="17"/>
      <c r="Z177" s="17"/>
      <c r="AA177" s="17"/>
      <c r="AB177" s="17"/>
      <c r="AC177" s="17"/>
      <c r="AD177" s="17">
        <f t="shared" si="74"/>
        <v>0</v>
      </c>
      <c r="AE177" s="19"/>
      <c r="AF177" s="19">
        <f t="shared" ref="AF177:AF208" si="93">AD177/S177</f>
        <v>0</v>
      </c>
      <c r="AG177" s="17">
        <f t="shared" si="75"/>
        <v>0</v>
      </c>
      <c r="AH177" s="19"/>
      <c r="AI177" s="19"/>
      <c r="AJ177" s="19"/>
      <c r="AK177" s="17"/>
      <c r="AL177" s="19"/>
      <c r="AM177" s="17"/>
      <c r="AN177" s="19"/>
      <c r="AO177" s="17"/>
      <c r="AP177" s="17"/>
      <c r="AQ177" s="19"/>
      <c r="AR177" s="19"/>
      <c r="AS177" s="17">
        <v>0</v>
      </c>
      <c r="AT177" s="17"/>
      <c r="AU177" s="17">
        <v>0</v>
      </c>
      <c r="AV177" s="17">
        <f t="shared" si="76"/>
        <v>0</v>
      </c>
      <c r="AW177" s="17" t="s">
        <v>14</v>
      </c>
      <c r="AX177" s="17"/>
      <c r="AY177" s="17"/>
      <c r="AZ177" s="17"/>
      <c r="BA177" s="19"/>
      <c r="BB177" s="17"/>
      <c r="BC177" s="19"/>
      <c r="BD177" s="17"/>
      <c r="BE177" s="20" t="s">
        <v>13</v>
      </c>
    </row>
    <row r="178" spans="1:57" hidden="1" x14ac:dyDescent="0.25">
      <c r="A178" s="23" t="s">
        <v>830</v>
      </c>
      <c r="B178" s="17" t="s">
        <v>755</v>
      </c>
      <c r="C178" s="17" t="s">
        <v>756</v>
      </c>
      <c r="D178" s="17">
        <v>44800</v>
      </c>
      <c r="E178" s="17" t="s">
        <v>270</v>
      </c>
      <c r="F178" s="17">
        <v>44162</v>
      </c>
      <c r="G178" s="17">
        <v>244400404</v>
      </c>
      <c r="H178" s="17" t="s">
        <v>24</v>
      </c>
      <c r="I178" s="17">
        <v>226</v>
      </c>
      <c r="J178" s="17">
        <v>1</v>
      </c>
      <c r="K178" s="17">
        <v>0</v>
      </c>
      <c r="L178" s="17" t="s">
        <v>757</v>
      </c>
      <c r="M178" s="21">
        <v>0</v>
      </c>
      <c r="N178" s="17">
        <v>16</v>
      </c>
      <c r="O178" s="17"/>
      <c r="P178" s="17">
        <v>13</v>
      </c>
      <c r="Q178" s="17" t="s">
        <v>13</v>
      </c>
      <c r="R178" s="17" t="s">
        <v>133</v>
      </c>
      <c r="S178" s="17">
        <v>832</v>
      </c>
      <c r="T178" s="18"/>
      <c r="U178" s="17"/>
      <c r="V178" s="17"/>
      <c r="W178" s="17"/>
      <c r="X178" s="17"/>
      <c r="Y178" s="17"/>
      <c r="Z178" s="17"/>
      <c r="AA178" s="17"/>
      <c r="AB178" s="17"/>
      <c r="AC178" s="17"/>
      <c r="AD178" s="17">
        <f t="shared" si="74"/>
        <v>0</v>
      </c>
      <c r="AE178" s="19"/>
      <c r="AF178" s="19">
        <f t="shared" si="93"/>
        <v>0</v>
      </c>
      <c r="AG178" s="17">
        <f t="shared" si="75"/>
        <v>0</v>
      </c>
      <c r="AH178" s="19"/>
      <c r="AI178" s="19"/>
      <c r="AJ178" s="19"/>
      <c r="AK178" s="17"/>
      <c r="AL178" s="19"/>
      <c r="AM178" s="17"/>
      <c r="AN178" s="19"/>
      <c r="AO178" s="17"/>
      <c r="AP178" s="17"/>
      <c r="AQ178" s="19"/>
      <c r="AR178" s="19"/>
      <c r="AS178" s="17"/>
      <c r="AT178" s="17"/>
      <c r="AU178" s="17"/>
      <c r="AV178" s="17">
        <f t="shared" si="76"/>
        <v>0</v>
      </c>
      <c r="AW178" s="17" t="s">
        <v>14</v>
      </c>
      <c r="AX178" s="17"/>
      <c r="AY178" s="17"/>
      <c r="AZ178" s="17"/>
      <c r="BA178" s="19"/>
      <c r="BB178" s="17"/>
      <c r="BC178" s="19"/>
      <c r="BD178" s="17"/>
      <c r="BE178" s="20" t="s">
        <v>13</v>
      </c>
    </row>
    <row r="179" spans="1:57" hidden="1" x14ac:dyDescent="0.25">
      <c r="A179" s="23" t="s">
        <v>828</v>
      </c>
      <c r="B179" s="17" t="s">
        <v>271</v>
      </c>
      <c r="C179" s="17" t="s">
        <v>272</v>
      </c>
      <c r="D179" s="17">
        <v>44800</v>
      </c>
      <c r="E179" s="17" t="s">
        <v>270</v>
      </c>
      <c r="F179" s="17">
        <v>44162</v>
      </c>
      <c r="G179" s="17">
        <v>244400404</v>
      </c>
      <c r="H179" s="17" t="s">
        <v>24</v>
      </c>
      <c r="I179" s="17">
        <v>68</v>
      </c>
      <c r="J179" s="17">
        <v>1</v>
      </c>
      <c r="K179" s="17">
        <v>0</v>
      </c>
      <c r="L179" s="17" t="s">
        <v>273</v>
      </c>
      <c r="M179" s="21">
        <v>50253</v>
      </c>
      <c r="N179" s="17">
        <v>29</v>
      </c>
      <c r="O179" s="17"/>
      <c r="P179" s="17">
        <v>8</v>
      </c>
      <c r="Q179" s="17" t="s">
        <v>13</v>
      </c>
      <c r="R179" s="17" t="s">
        <v>133</v>
      </c>
      <c r="S179" s="17">
        <v>2185</v>
      </c>
      <c r="T179" s="18">
        <f>S179/M179</f>
        <v>4.3479991244303823E-2</v>
      </c>
      <c r="U179" s="17">
        <v>114265</v>
      </c>
      <c r="V179" s="17">
        <v>10000</v>
      </c>
      <c r="W179" s="17">
        <v>9768</v>
      </c>
      <c r="X179" s="17">
        <v>463</v>
      </c>
      <c r="Y179" s="17">
        <v>10912</v>
      </c>
      <c r="Z179" s="17">
        <v>606</v>
      </c>
      <c r="AA179" s="17">
        <v>1103</v>
      </c>
      <c r="AB179" s="17">
        <v>148</v>
      </c>
      <c r="AC179" s="17">
        <v>310</v>
      </c>
      <c r="AD179" s="17">
        <f t="shared" si="74"/>
        <v>136048</v>
      </c>
      <c r="AE179" s="19">
        <f>AD179/M179</f>
        <v>2.7072612580343463</v>
      </c>
      <c r="AF179" s="19">
        <f t="shared" si="93"/>
        <v>62.264530892448512</v>
      </c>
      <c r="AG179" s="17">
        <f t="shared" si="75"/>
        <v>11217</v>
      </c>
      <c r="AH179" s="19">
        <f>(AG179*100)/M179</f>
        <v>22.321055459375561</v>
      </c>
      <c r="AI179" s="19">
        <f>AD179/AG179</f>
        <v>12.128733172862619</v>
      </c>
      <c r="AJ179" s="19">
        <f>AI179/2</f>
        <v>6.0643665864313094</v>
      </c>
      <c r="AK179" s="17">
        <v>12764</v>
      </c>
      <c r="AL179" s="19">
        <f>(AK179*100)/M179</f>
        <v>25.399478638091256</v>
      </c>
      <c r="AM179" s="17">
        <v>9622</v>
      </c>
      <c r="AN179" s="19">
        <f>(AM179*100)/M179</f>
        <v>19.147115595088849</v>
      </c>
      <c r="AO179" s="17">
        <v>254458</v>
      </c>
      <c r="AP179" s="17">
        <v>484933</v>
      </c>
      <c r="AQ179" s="19">
        <f>AP179/M179</f>
        <v>9.6498318508347758</v>
      </c>
      <c r="AR179" s="19">
        <f>AP179/AD179</f>
        <v>3.5644257908973302</v>
      </c>
      <c r="AS179" s="17">
        <v>0</v>
      </c>
      <c r="AT179" s="17"/>
      <c r="AU179" s="17">
        <v>0</v>
      </c>
      <c r="AV179" s="17">
        <f t="shared" si="76"/>
        <v>0</v>
      </c>
      <c r="AW179" s="17" t="s">
        <v>14</v>
      </c>
      <c r="AX179" s="17"/>
      <c r="AY179" s="17">
        <v>120561</v>
      </c>
      <c r="AZ179" s="17">
        <v>255171</v>
      </c>
      <c r="BA179" s="19">
        <f>AZ179/M179</f>
        <v>5.0777267028834103</v>
      </c>
      <c r="BB179" s="17">
        <v>48.6</v>
      </c>
      <c r="BC179" s="19">
        <f>(BB179*2000)/M179</f>
        <v>1.9342128828129663</v>
      </c>
      <c r="BD179" s="17">
        <v>0</v>
      </c>
      <c r="BE179" s="20" t="s">
        <v>13</v>
      </c>
    </row>
    <row r="180" spans="1:57" hidden="1" x14ac:dyDescent="0.25">
      <c r="A180" s="23" t="s">
        <v>829</v>
      </c>
      <c r="B180" s="17" t="s">
        <v>752</v>
      </c>
      <c r="C180" s="17" t="s">
        <v>753</v>
      </c>
      <c r="D180" s="17">
        <v>44800</v>
      </c>
      <c r="E180" s="17" t="s">
        <v>270</v>
      </c>
      <c r="F180" s="17">
        <v>44162</v>
      </c>
      <c r="G180" s="17">
        <v>244400404</v>
      </c>
      <c r="H180" s="17" t="s">
        <v>24</v>
      </c>
      <c r="I180" s="17">
        <v>225</v>
      </c>
      <c r="J180" s="17">
        <v>1</v>
      </c>
      <c r="K180" s="17">
        <v>0</v>
      </c>
      <c r="L180" s="17" t="s">
        <v>754</v>
      </c>
      <c r="M180" s="21">
        <v>0</v>
      </c>
      <c r="N180" s="17">
        <v>15</v>
      </c>
      <c r="O180" s="17"/>
      <c r="P180" s="17">
        <v>1</v>
      </c>
      <c r="Q180" s="17" t="s">
        <v>13</v>
      </c>
      <c r="R180" s="17" t="s">
        <v>133</v>
      </c>
      <c r="S180" s="17">
        <v>350</v>
      </c>
      <c r="T180" s="18"/>
      <c r="U180" s="17"/>
      <c r="V180" s="17"/>
      <c r="W180" s="17">
        <v>0</v>
      </c>
      <c r="X180" s="17">
        <v>0</v>
      </c>
      <c r="Y180" s="17">
        <v>0</v>
      </c>
      <c r="Z180" s="17">
        <v>0</v>
      </c>
      <c r="AA180" s="17"/>
      <c r="AB180" s="17"/>
      <c r="AC180" s="17"/>
      <c r="AD180" s="17">
        <f t="shared" si="74"/>
        <v>0</v>
      </c>
      <c r="AE180" s="19"/>
      <c r="AF180" s="19">
        <f t="shared" si="93"/>
        <v>0</v>
      </c>
      <c r="AG180" s="17">
        <f t="shared" si="75"/>
        <v>0</v>
      </c>
      <c r="AH180" s="19"/>
      <c r="AI180" s="19"/>
      <c r="AJ180" s="19"/>
      <c r="AK180" s="17"/>
      <c r="AL180" s="19"/>
      <c r="AM180" s="17"/>
      <c r="AN180" s="19"/>
      <c r="AO180" s="17"/>
      <c r="AP180" s="17"/>
      <c r="AQ180" s="19"/>
      <c r="AR180" s="19"/>
      <c r="AS180" s="17">
        <v>0</v>
      </c>
      <c r="AT180" s="17"/>
      <c r="AU180" s="17">
        <v>0</v>
      </c>
      <c r="AV180" s="17">
        <f t="shared" si="76"/>
        <v>0</v>
      </c>
      <c r="AW180" s="17" t="s">
        <v>14</v>
      </c>
      <c r="AX180" s="17"/>
      <c r="AY180" s="17"/>
      <c r="AZ180" s="17"/>
      <c r="BA180" s="19"/>
      <c r="BB180" s="17"/>
      <c r="BC180" s="19"/>
      <c r="BD180" s="17">
        <v>0</v>
      </c>
      <c r="BE180" s="20" t="s">
        <v>13</v>
      </c>
    </row>
    <row r="181" spans="1:57" x14ac:dyDescent="0.25">
      <c r="A181" s="16" t="s">
        <v>299</v>
      </c>
      <c r="B181" s="17" t="s">
        <v>300</v>
      </c>
      <c r="C181" s="17" t="s">
        <v>301</v>
      </c>
      <c r="D181" s="17">
        <v>44680</v>
      </c>
      <c r="E181" s="17" t="s">
        <v>299</v>
      </c>
      <c r="F181" s="17">
        <v>44164</v>
      </c>
      <c r="G181" s="17">
        <v>200067346</v>
      </c>
      <c r="H181" s="17" t="s">
        <v>34</v>
      </c>
      <c r="I181" s="17">
        <v>76</v>
      </c>
      <c r="J181" s="17">
        <v>1</v>
      </c>
      <c r="K181" s="17">
        <v>1</v>
      </c>
      <c r="L181" s="17" t="s">
        <v>302</v>
      </c>
      <c r="M181" s="17">
        <v>2400</v>
      </c>
      <c r="N181" s="17">
        <v>9.5</v>
      </c>
      <c r="O181" s="17">
        <v>20</v>
      </c>
      <c r="P181" s="17">
        <v>2</v>
      </c>
      <c r="Q181" s="17" t="s">
        <v>14</v>
      </c>
      <c r="R181" s="17" t="s">
        <v>29</v>
      </c>
      <c r="S181" s="17">
        <v>135</v>
      </c>
      <c r="T181" s="18">
        <f t="shared" ref="T181:T193" si="94">S181/M181</f>
        <v>5.6250000000000001E-2</v>
      </c>
      <c r="U181" s="17">
        <v>6480</v>
      </c>
      <c r="V181" s="17">
        <v>692</v>
      </c>
      <c r="W181" s="17"/>
      <c r="X181" s="17"/>
      <c r="Y181" s="17">
        <v>1381</v>
      </c>
      <c r="Z181" s="17">
        <v>82</v>
      </c>
      <c r="AA181" s="17">
        <v>0</v>
      </c>
      <c r="AB181" s="17">
        <v>0</v>
      </c>
      <c r="AC181" s="17">
        <v>22</v>
      </c>
      <c r="AD181" s="17">
        <f t="shared" si="74"/>
        <v>7861</v>
      </c>
      <c r="AE181" s="19">
        <f t="shared" ref="AE181:AE193" si="95">AD181/M181</f>
        <v>3.2754166666666666</v>
      </c>
      <c r="AF181" s="19">
        <f t="shared" si="93"/>
        <v>58.229629629629628</v>
      </c>
      <c r="AG181" s="17">
        <f t="shared" si="75"/>
        <v>774</v>
      </c>
      <c r="AH181" s="19">
        <f t="shared" ref="AH181:AH193" si="96">(AG181*100)/M181</f>
        <v>32.25</v>
      </c>
      <c r="AI181" s="19">
        <f t="shared" ref="AI181:AI210" si="97">AD181/AG181</f>
        <v>10.156330749354005</v>
      </c>
      <c r="AJ181" s="19">
        <f t="shared" ref="AJ181:AJ210" si="98">AI181/2</f>
        <v>5.0781653746770026</v>
      </c>
      <c r="AK181" s="17">
        <v>681</v>
      </c>
      <c r="AL181" s="19">
        <f t="shared" ref="AL181:AL193" si="99">(AK181*100)/M181</f>
        <v>28.375</v>
      </c>
      <c r="AM181" s="17">
        <v>518</v>
      </c>
      <c r="AN181" s="19">
        <f t="shared" ref="AN181:AN193" si="100">(AM181*100)/M181</f>
        <v>21.583333333333332</v>
      </c>
      <c r="AO181" s="17"/>
      <c r="AP181" s="17">
        <v>11829</v>
      </c>
      <c r="AQ181" s="19">
        <f t="shared" ref="AQ181:AQ193" si="101">AP181/M181</f>
        <v>4.92875</v>
      </c>
      <c r="AR181" s="19">
        <f t="shared" ref="AR181:AR212" si="102">AP181/AD181</f>
        <v>1.5047703854471441</v>
      </c>
      <c r="AS181" s="17">
        <v>1323</v>
      </c>
      <c r="AT181" s="17"/>
      <c r="AU181" s="17">
        <v>6</v>
      </c>
      <c r="AV181" s="17">
        <f t="shared" si="76"/>
        <v>1329</v>
      </c>
      <c r="AW181" s="17" t="s">
        <v>13</v>
      </c>
      <c r="AX181" s="17" t="s">
        <v>39</v>
      </c>
      <c r="AY181" s="17">
        <v>2560</v>
      </c>
      <c r="AZ181" s="17">
        <v>11927</v>
      </c>
      <c r="BA181" s="19">
        <f t="shared" ref="BA181:BA193" si="103">AZ181/M181</f>
        <v>4.9695833333333335</v>
      </c>
      <c r="BB181" s="17">
        <v>1</v>
      </c>
      <c r="BC181" s="19">
        <f t="shared" ref="BC181:BC193" si="104">(BB181*2000)/M181</f>
        <v>0.83333333333333337</v>
      </c>
      <c r="BD181" s="17">
        <v>21</v>
      </c>
      <c r="BE181" s="20" t="s">
        <v>13</v>
      </c>
    </row>
    <row r="182" spans="1:57" x14ac:dyDescent="0.25">
      <c r="A182" s="16" t="s">
        <v>303</v>
      </c>
      <c r="B182" s="17" t="s">
        <v>304</v>
      </c>
      <c r="C182" s="17" t="s">
        <v>305</v>
      </c>
      <c r="D182" s="17">
        <v>44190</v>
      </c>
      <c r="E182" s="17" t="s">
        <v>303</v>
      </c>
      <c r="F182" s="17">
        <v>44165</v>
      </c>
      <c r="G182" s="17">
        <v>200067635</v>
      </c>
      <c r="H182" s="17" t="s">
        <v>93</v>
      </c>
      <c r="I182" s="17">
        <v>77</v>
      </c>
      <c r="J182" s="17">
        <v>1</v>
      </c>
      <c r="K182" s="17">
        <v>1</v>
      </c>
      <c r="L182" s="17" t="s">
        <v>306</v>
      </c>
      <c r="M182" s="17">
        <v>2426</v>
      </c>
      <c r="N182" s="17">
        <v>7.5</v>
      </c>
      <c r="O182" s="17">
        <v>50</v>
      </c>
      <c r="P182" s="17">
        <v>1</v>
      </c>
      <c r="Q182" s="17" t="s">
        <v>14</v>
      </c>
      <c r="R182" s="17" t="s">
        <v>20</v>
      </c>
      <c r="S182" s="17">
        <v>100</v>
      </c>
      <c r="T182" s="18">
        <f t="shared" si="94"/>
        <v>4.1220115416323165E-2</v>
      </c>
      <c r="U182" s="17">
        <v>5039</v>
      </c>
      <c r="V182" s="17">
        <v>300</v>
      </c>
      <c r="W182" s="17">
        <v>0</v>
      </c>
      <c r="X182" s="17">
        <v>0</v>
      </c>
      <c r="Y182" s="17">
        <v>0</v>
      </c>
      <c r="Z182" s="17">
        <v>0</v>
      </c>
      <c r="AA182" s="17">
        <v>0</v>
      </c>
      <c r="AB182" s="17">
        <v>0</v>
      </c>
      <c r="AC182" s="17">
        <v>14</v>
      </c>
      <c r="AD182" s="17">
        <f t="shared" si="74"/>
        <v>5039</v>
      </c>
      <c r="AE182" s="19">
        <f t="shared" si="95"/>
        <v>2.0770816158285244</v>
      </c>
      <c r="AF182" s="19">
        <f t="shared" si="93"/>
        <v>50.39</v>
      </c>
      <c r="AG182" s="17">
        <f t="shared" si="75"/>
        <v>300</v>
      </c>
      <c r="AH182" s="19">
        <f t="shared" si="96"/>
        <v>12.366034624896949</v>
      </c>
      <c r="AI182" s="19">
        <f t="shared" si="97"/>
        <v>16.796666666666667</v>
      </c>
      <c r="AJ182" s="19">
        <f t="shared" si="98"/>
        <v>8.3983333333333334</v>
      </c>
      <c r="AK182" s="17">
        <v>514</v>
      </c>
      <c r="AL182" s="19">
        <f t="shared" si="99"/>
        <v>21.187139323990106</v>
      </c>
      <c r="AM182" s="17">
        <v>408</v>
      </c>
      <c r="AN182" s="19">
        <f t="shared" si="100"/>
        <v>16.817807089859851</v>
      </c>
      <c r="AO182" s="17">
        <v>2570</v>
      </c>
      <c r="AP182" s="17">
        <v>11249</v>
      </c>
      <c r="AQ182" s="19">
        <f t="shared" si="101"/>
        <v>4.6368507831821928</v>
      </c>
      <c r="AR182" s="19">
        <f t="shared" si="102"/>
        <v>2.232387378448105</v>
      </c>
      <c r="AS182" s="17">
        <v>2070</v>
      </c>
      <c r="AT182" s="17"/>
      <c r="AU182" s="17">
        <v>0</v>
      </c>
      <c r="AV182" s="17">
        <f t="shared" si="76"/>
        <v>2070</v>
      </c>
      <c r="AW182" s="17" t="s">
        <v>14</v>
      </c>
      <c r="AX182" s="17"/>
      <c r="AY182" s="17">
        <v>760</v>
      </c>
      <c r="AZ182" s="17">
        <v>3568</v>
      </c>
      <c r="BA182" s="19">
        <f t="shared" si="103"/>
        <v>1.4707337180544104</v>
      </c>
      <c r="BB182" s="17">
        <v>0.5</v>
      </c>
      <c r="BC182" s="19">
        <f t="shared" si="104"/>
        <v>0.41220115416323166</v>
      </c>
      <c r="BD182" s="17">
        <v>15</v>
      </c>
      <c r="BE182" s="20" t="s">
        <v>14</v>
      </c>
    </row>
    <row r="183" spans="1:57" x14ac:dyDescent="0.25">
      <c r="A183" s="16" t="s">
        <v>417</v>
      </c>
      <c r="B183" s="17" t="s">
        <v>418</v>
      </c>
      <c r="C183" s="17" t="s">
        <v>419</v>
      </c>
      <c r="D183" s="17">
        <v>44640</v>
      </c>
      <c r="E183" s="17" t="s">
        <v>417</v>
      </c>
      <c r="F183" s="17">
        <v>44166</v>
      </c>
      <c r="G183" s="17">
        <v>244400404</v>
      </c>
      <c r="H183" s="17" t="s">
        <v>24</v>
      </c>
      <c r="I183" s="17">
        <v>113</v>
      </c>
      <c r="J183" s="17">
        <v>1</v>
      </c>
      <c r="K183" s="17">
        <v>1</v>
      </c>
      <c r="L183" s="17" t="s">
        <v>420</v>
      </c>
      <c r="M183" s="17">
        <v>6098</v>
      </c>
      <c r="N183" s="17">
        <v>17</v>
      </c>
      <c r="O183" s="17">
        <v>46</v>
      </c>
      <c r="P183" s="17">
        <v>2</v>
      </c>
      <c r="Q183" s="17" t="s">
        <v>14</v>
      </c>
      <c r="R183" s="17" t="s">
        <v>20</v>
      </c>
      <c r="S183" s="17">
        <v>544</v>
      </c>
      <c r="T183" s="18">
        <f t="shared" si="94"/>
        <v>8.920957691046244E-2</v>
      </c>
      <c r="U183" s="17">
        <v>12175</v>
      </c>
      <c r="V183" s="17">
        <v>809</v>
      </c>
      <c r="W183" s="17">
        <v>391</v>
      </c>
      <c r="X183" s="17">
        <v>25</v>
      </c>
      <c r="Y183" s="17">
        <v>1503</v>
      </c>
      <c r="Z183" s="17">
        <v>71</v>
      </c>
      <c r="AA183" s="17">
        <v>0</v>
      </c>
      <c r="AB183" s="17">
        <v>0</v>
      </c>
      <c r="AC183" s="17">
        <v>53</v>
      </c>
      <c r="AD183" s="17">
        <f t="shared" si="74"/>
        <v>14069</v>
      </c>
      <c r="AE183" s="19">
        <f t="shared" si="95"/>
        <v>2.3071498852082648</v>
      </c>
      <c r="AF183" s="19">
        <f t="shared" si="93"/>
        <v>25.862132352941178</v>
      </c>
      <c r="AG183" s="17">
        <f t="shared" si="75"/>
        <v>905</v>
      </c>
      <c r="AH183" s="19">
        <f t="shared" si="96"/>
        <v>14.840931452935388</v>
      </c>
      <c r="AI183" s="19">
        <f t="shared" si="97"/>
        <v>15.54585635359116</v>
      </c>
      <c r="AJ183" s="19">
        <f t="shared" si="98"/>
        <v>7.7729281767955802</v>
      </c>
      <c r="AK183" s="17">
        <v>1714</v>
      </c>
      <c r="AL183" s="19">
        <f t="shared" si="99"/>
        <v>28.107576254509674</v>
      </c>
      <c r="AM183" s="17">
        <v>1247</v>
      </c>
      <c r="AN183" s="19">
        <f t="shared" si="100"/>
        <v>20.449327648409316</v>
      </c>
      <c r="AO183" s="17">
        <v>8425</v>
      </c>
      <c r="AP183" s="17">
        <v>41577</v>
      </c>
      <c r="AQ183" s="19">
        <f t="shared" si="101"/>
        <v>6.8181370941292228</v>
      </c>
      <c r="AR183" s="19">
        <f t="shared" si="102"/>
        <v>2.9552206979884854</v>
      </c>
      <c r="AS183" s="17">
        <v>4750</v>
      </c>
      <c r="AT183" s="17"/>
      <c r="AU183" s="17">
        <v>493</v>
      </c>
      <c r="AV183" s="17">
        <f t="shared" si="76"/>
        <v>5243</v>
      </c>
      <c r="AW183" s="17" t="s">
        <v>14</v>
      </c>
      <c r="AX183" s="17"/>
      <c r="AY183" s="17">
        <v>5400</v>
      </c>
      <c r="AZ183" s="17">
        <v>18000</v>
      </c>
      <c r="BA183" s="19">
        <f t="shared" si="103"/>
        <v>2.9517874713020662</v>
      </c>
      <c r="BB183" s="17">
        <v>4.05</v>
      </c>
      <c r="BC183" s="19">
        <f t="shared" si="104"/>
        <v>1.3283043620859298</v>
      </c>
      <c r="BD183" s="17">
        <v>0</v>
      </c>
      <c r="BE183" s="20" t="s">
        <v>13</v>
      </c>
    </row>
    <row r="184" spans="1:57" x14ac:dyDescent="0.25">
      <c r="A184" s="16" t="s">
        <v>77</v>
      </c>
      <c r="B184" s="17" t="s">
        <v>78</v>
      </c>
      <c r="C184" s="17" t="s">
        <v>79</v>
      </c>
      <c r="D184" s="17">
        <v>44720</v>
      </c>
      <c r="E184" s="17" t="s">
        <v>77</v>
      </c>
      <c r="F184" s="17">
        <v>44168</v>
      </c>
      <c r="G184" s="17">
        <v>244400644</v>
      </c>
      <c r="H184" s="17" t="s">
        <v>67</v>
      </c>
      <c r="I184" s="17">
        <v>15</v>
      </c>
      <c r="J184" s="17">
        <v>1</v>
      </c>
      <c r="K184" s="17">
        <v>1</v>
      </c>
      <c r="L184" s="17" t="s">
        <v>80</v>
      </c>
      <c r="M184" s="17">
        <v>4203</v>
      </c>
      <c r="N184" s="17">
        <v>17</v>
      </c>
      <c r="O184" s="17">
        <v>30</v>
      </c>
      <c r="P184" s="17">
        <v>3</v>
      </c>
      <c r="Q184" s="17" t="s">
        <v>13</v>
      </c>
      <c r="R184" s="17" t="s">
        <v>65</v>
      </c>
      <c r="S184" s="17">
        <v>453</v>
      </c>
      <c r="T184" s="18">
        <f t="shared" si="94"/>
        <v>0.10778015703069237</v>
      </c>
      <c r="U184" s="17">
        <v>9669</v>
      </c>
      <c r="V184" s="17">
        <v>1289</v>
      </c>
      <c r="W184" s="17">
        <v>97</v>
      </c>
      <c r="X184" s="17">
        <v>0</v>
      </c>
      <c r="Y184" s="17">
        <v>859</v>
      </c>
      <c r="Z184" s="17">
        <v>77</v>
      </c>
      <c r="AA184" s="17">
        <v>0</v>
      </c>
      <c r="AB184" s="17">
        <v>0</v>
      </c>
      <c r="AC184" s="17">
        <v>28</v>
      </c>
      <c r="AD184" s="17">
        <f t="shared" si="74"/>
        <v>10625</v>
      </c>
      <c r="AE184" s="19">
        <f t="shared" si="95"/>
        <v>2.5279562217463716</v>
      </c>
      <c r="AF184" s="19">
        <f t="shared" si="93"/>
        <v>23.454746136865342</v>
      </c>
      <c r="AG184" s="17">
        <f t="shared" si="75"/>
        <v>1366</v>
      </c>
      <c r="AH184" s="19">
        <f t="shared" si="96"/>
        <v>32.500594813228645</v>
      </c>
      <c r="AI184" s="19">
        <f t="shared" si="97"/>
        <v>7.7781844802342608</v>
      </c>
      <c r="AJ184" s="19">
        <f t="shared" si="98"/>
        <v>3.8890922401171304</v>
      </c>
      <c r="AK184" s="17">
        <v>574</v>
      </c>
      <c r="AL184" s="19">
        <f t="shared" si="99"/>
        <v>13.656911729716869</v>
      </c>
      <c r="AM184" s="17">
        <v>485</v>
      </c>
      <c r="AN184" s="19">
        <f t="shared" si="100"/>
        <v>11.539376635736378</v>
      </c>
      <c r="AO184" s="17"/>
      <c r="AP184" s="17">
        <v>15501</v>
      </c>
      <c r="AQ184" s="19">
        <f t="shared" si="101"/>
        <v>3.6880799428979301</v>
      </c>
      <c r="AR184" s="19">
        <f t="shared" si="102"/>
        <v>1.4589176470588234</v>
      </c>
      <c r="AS184" s="17">
        <v>241</v>
      </c>
      <c r="AT184" s="17"/>
      <c r="AU184" s="17">
        <v>5</v>
      </c>
      <c r="AV184" s="17">
        <f t="shared" si="76"/>
        <v>246</v>
      </c>
      <c r="AW184" s="17" t="s">
        <v>14</v>
      </c>
      <c r="AX184" s="17"/>
      <c r="AY184" s="22">
        <v>9796.2000000000007</v>
      </c>
      <c r="AZ184" s="21">
        <v>10622</v>
      </c>
      <c r="BA184" s="19">
        <f t="shared" si="103"/>
        <v>2.527242445871996</v>
      </c>
      <c r="BB184" s="5">
        <v>2.7622222222222224</v>
      </c>
      <c r="BC184" s="19">
        <f t="shared" si="104"/>
        <v>1.3144050545906363</v>
      </c>
      <c r="BD184" s="17">
        <v>0</v>
      </c>
      <c r="BE184" s="20" t="s">
        <v>13</v>
      </c>
    </row>
    <row r="185" spans="1:57" x14ac:dyDescent="0.25">
      <c r="A185" s="16" t="s">
        <v>493</v>
      </c>
      <c r="B185" s="17" t="s">
        <v>494</v>
      </c>
      <c r="C185" s="17" t="s">
        <v>139</v>
      </c>
      <c r="D185" s="17">
        <v>44450</v>
      </c>
      <c r="E185" s="17" t="s">
        <v>493</v>
      </c>
      <c r="F185" s="17">
        <v>44169</v>
      </c>
      <c r="G185" s="17">
        <v>200067866</v>
      </c>
      <c r="H185" s="17" t="s">
        <v>416</v>
      </c>
      <c r="I185" s="17">
        <v>138</v>
      </c>
      <c r="J185" s="17">
        <v>1</v>
      </c>
      <c r="K185" s="17">
        <v>1</v>
      </c>
      <c r="L185" s="17" t="s">
        <v>495</v>
      </c>
      <c r="M185" s="17">
        <v>7777</v>
      </c>
      <c r="N185" s="17">
        <v>19</v>
      </c>
      <c r="O185" s="17">
        <v>86</v>
      </c>
      <c r="P185" s="17">
        <v>7</v>
      </c>
      <c r="Q185" s="17" t="s">
        <v>13</v>
      </c>
      <c r="R185" s="17" t="s">
        <v>133</v>
      </c>
      <c r="S185" s="17">
        <v>747</v>
      </c>
      <c r="T185" s="18">
        <f t="shared" si="94"/>
        <v>9.6052462389096052E-2</v>
      </c>
      <c r="U185" s="17">
        <v>20204</v>
      </c>
      <c r="V185" s="17">
        <v>1995</v>
      </c>
      <c r="W185" s="17">
        <v>299</v>
      </c>
      <c r="X185" s="17">
        <v>24</v>
      </c>
      <c r="Y185" s="17">
        <v>4125</v>
      </c>
      <c r="Z185" s="17">
        <v>127</v>
      </c>
      <c r="AA185" s="17">
        <v>42</v>
      </c>
      <c r="AB185" s="17">
        <v>11</v>
      </c>
      <c r="AC185" s="17">
        <v>44</v>
      </c>
      <c r="AD185" s="17">
        <f t="shared" si="74"/>
        <v>24670</v>
      </c>
      <c r="AE185" s="19">
        <f t="shared" si="95"/>
        <v>3.1721743602931722</v>
      </c>
      <c r="AF185" s="19">
        <f t="shared" si="93"/>
        <v>33.025435073627847</v>
      </c>
      <c r="AG185" s="17">
        <f t="shared" si="75"/>
        <v>2157</v>
      </c>
      <c r="AH185" s="19">
        <f t="shared" si="96"/>
        <v>27.735630705927736</v>
      </c>
      <c r="AI185" s="19">
        <f t="shared" si="97"/>
        <v>11.4371812702828</v>
      </c>
      <c r="AJ185" s="19">
        <f t="shared" si="98"/>
        <v>5.7185906351413998</v>
      </c>
      <c r="AK185" s="17">
        <v>2142</v>
      </c>
      <c r="AL185" s="19">
        <f t="shared" si="99"/>
        <v>27.542754275427544</v>
      </c>
      <c r="AM185" s="17">
        <v>1564</v>
      </c>
      <c r="AN185" s="19">
        <f t="shared" si="100"/>
        <v>20.11058248682011</v>
      </c>
      <c r="AO185" s="17"/>
      <c r="AP185" s="17">
        <v>70203</v>
      </c>
      <c r="AQ185" s="19">
        <f t="shared" si="101"/>
        <v>9.0270027002700264</v>
      </c>
      <c r="AR185" s="19">
        <f t="shared" si="102"/>
        <v>2.8456830158086746</v>
      </c>
      <c r="AS185" s="17">
        <v>3468</v>
      </c>
      <c r="AT185" s="17"/>
      <c r="AU185" s="17">
        <v>790</v>
      </c>
      <c r="AV185" s="17">
        <f t="shared" si="76"/>
        <v>4258</v>
      </c>
      <c r="AW185" s="17" t="s">
        <v>13</v>
      </c>
      <c r="AX185" s="17" t="s">
        <v>43</v>
      </c>
      <c r="AY185" s="17">
        <v>8797</v>
      </c>
      <c r="AZ185" s="17">
        <v>26003</v>
      </c>
      <c r="BA185" s="19">
        <f t="shared" si="103"/>
        <v>3.3435772148643434</v>
      </c>
      <c r="BB185" s="17">
        <v>4.5</v>
      </c>
      <c r="BC185" s="19">
        <f t="shared" si="104"/>
        <v>1.1572585830011572</v>
      </c>
      <c r="BD185" s="17">
        <v>60</v>
      </c>
      <c r="BE185" s="20" t="s">
        <v>14</v>
      </c>
    </row>
    <row r="186" spans="1:57" x14ac:dyDescent="0.25">
      <c r="A186" s="16" t="s">
        <v>369</v>
      </c>
      <c r="B186" s="17" t="s">
        <v>370</v>
      </c>
      <c r="C186" s="17" t="s">
        <v>371</v>
      </c>
      <c r="D186" s="17">
        <v>44670</v>
      </c>
      <c r="E186" s="17" t="s">
        <v>369</v>
      </c>
      <c r="F186" s="17">
        <v>44170</v>
      </c>
      <c r="G186" s="17">
        <v>200072726</v>
      </c>
      <c r="H186" s="17" t="s">
        <v>278</v>
      </c>
      <c r="I186" s="17">
        <v>99</v>
      </c>
      <c r="J186" s="17">
        <v>1</v>
      </c>
      <c r="K186" s="17">
        <v>1</v>
      </c>
      <c r="L186" s="17" t="s">
        <v>291</v>
      </c>
      <c r="M186" s="17">
        <v>975</v>
      </c>
      <c r="N186" s="17">
        <v>10</v>
      </c>
      <c r="O186" s="17">
        <v>6</v>
      </c>
      <c r="P186" s="17">
        <v>1</v>
      </c>
      <c r="Q186" s="17" t="s">
        <v>13</v>
      </c>
      <c r="R186" s="17" t="s">
        <v>20</v>
      </c>
      <c r="S186" s="17">
        <v>170</v>
      </c>
      <c r="T186" s="18">
        <f t="shared" si="94"/>
        <v>0.17435897435897435</v>
      </c>
      <c r="U186" s="17">
        <v>2118</v>
      </c>
      <c r="V186" s="17">
        <v>259</v>
      </c>
      <c r="W186" s="17">
        <v>162</v>
      </c>
      <c r="X186" s="17">
        <v>27</v>
      </c>
      <c r="Y186" s="17">
        <v>269</v>
      </c>
      <c r="Z186" s="17">
        <v>27</v>
      </c>
      <c r="AA186" s="17">
        <v>0</v>
      </c>
      <c r="AB186" s="17">
        <v>0</v>
      </c>
      <c r="AC186" s="17">
        <v>13</v>
      </c>
      <c r="AD186" s="17">
        <f t="shared" si="74"/>
        <v>2549</v>
      </c>
      <c r="AE186" s="19">
        <f t="shared" si="95"/>
        <v>2.6143589743589746</v>
      </c>
      <c r="AF186" s="19">
        <f t="shared" si="93"/>
        <v>14.994117647058824</v>
      </c>
      <c r="AG186" s="17">
        <f t="shared" si="75"/>
        <v>313</v>
      </c>
      <c r="AH186" s="19">
        <f t="shared" si="96"/>
        <v>32.102564102564102</v>
      </c>
      <c r="AI186" s="19">
        <f t="shared" si="97"/>
        <v>8.1437699680511191</v>
      </c>
      <c r="AJ186" s="19">
        <f t="shared" si="98"/>
        <v>4.0718849840255595</v>
      </c>
      <c r="AK186" s="17"/>
      <c r="AL186" s="19">
        <f t="shared" si="99"/>
        <v>0</v>
      </c>
      <c r="AM186" s="17">
        <v>85</v>
      </c>
      <c r="AN186" s="19">
        <f t="shared" si="100"/>
        <v>8.7179487179487172</v>
      </c>
      <c r="AO186" s="17">
        <v>1569</v>
      </c>
      <c r="AP186" s="17">
        <v>3510</v>
      </c>
      <c r="AQ186" s="19">
        <f t="shared" si="101"/>
        <v>3.6</v>
      </c>
      <c r="AR186" s="19">
        <f t="shared" si="102"/>
        <v>1.3770105923891722</v>
      </c>
      <c r="AS186" s="17">
        <v>457</v>
      </c>
      <c r="AT186" s="17">
        <v>0</v>
      </c>
      <c r="AU186" s="17">
        <v>61</v>
      </c>
      <c r="AV186" s="17">
        <f t="shared" si="76"/>
        <v>518</v>
      </c>
      <c r="AW186" s="17" t="s">
        <v>14</v>
      </c>
      <c r="AX186" s="17"/>
      <c r="AY186" s="22">
        <v>611.31969213440959</v>
      </c>
      <c r="AZ186" s="22">
        <v>4232.6618971259404</v>
      </c>
      <c r="BA186" s="19">
        <f t="shared" si="103"/>
        <v>4.3411916893599392</v>
      </c>
      <c r="BB186" s="5">
        <v>0.94681818181818189</v>
      </c>
      <c r="BC186" s="19">
        <f t="shared" si="104"/>
        <v>1.9421911421911422</v>
      </c>
      <c r="BD186" s="17">
        <v>3</v>
      </c>
      <c r="BE186" s="20" t="s">
        <v>13</v>
      </c>
    </row>
    <row r="187" spans="1:57" x14ac:dyDescent="0.25">
      <c r="A187" s="16" t="s">
        <v>768</v>
      </c>
      <c r="B187" s="17" t="s">
        <v>769</v>
      </c>
      <c r="C187" s="17" t="s">
        <v>161</v>
      </c>
      <c r="D187" s="17">
        <v>44710</v>
      </c>
      <c r="E187" s="17" t="s">
        <v>768</v>
      </c>
      <c r="F187" s="17">
        <v>44171</v>
      </c>
      <c r="G187" s="17">
        <v>244400404</v>
      </c>
      <c r="H187" s="17" t="s">
        <v>24</v>
      </c>
      <c r="I187" s="17">
        <v>231</v>
      </c>
      <c r="J187" s="17">
        <v>1</v>
      </c>
      <c r="K187" s="17">
        <v>1</v>
      </c>
      <c r="L187" s="17" t="s">
        <v>770</v>
      </c>
      <c r="M187" s="17">
        <v>2083</v>
      </c>
      <c r="N187" s="17">
        <v>4.5</v>
      </c>
      <c r="O187" s="17"/>
      <c r="P187" s="17"/>
      <c r="Q187" s="17" t="s">
        <v>14</v>
      </c>
      <c r="R187" s="17" t="s">
        <v>20</v>
      </c>
      <c r="S187" s="17">
        <v>128</v>
      </c>
      <c r="T187" s="18">
        <f t="shared" si="94"/>
        <v>6.1449831973115696E-2</v>
      </c>
      <c r="U187" s="17">
        <v>4591</v>
      </c>
      <c r="V187" s="17">
        <v>192</v>
      </c>
      <c r="W187" s="17"/>
      <c r="X187" s="17"/>
      <c r="Y187" s="17"/>
      <c r="Z187" s="17"/>
      <c r="AA187" s="17"/>
      <c r="AB187" s="17"/>
      <c r="AC187" s="17">
        <v>2</v>
      </c>
      <c r="AD187" s="17">
        <f t="shared" si="74"/>
        <v>4591</v>
      </c>
      <c r="AE187" s="19">
        <f t="shared" si="95"/>
        <v>2.2040326452232355</v>
      </c>
      <c r="AF187" s="19">
        <f t="shared" si="93"/>
        <v>35.8671875</v>
      </c>
      <c r="AG187" s="17">
        <f t="shared" si="75"/>
        <v>192</v>
      </c>
      <c r="AH187" s="19">
        <f t="shared" si="96"/>
        <v>9.2174747959673553</v>
      </c>
      <c r="AI187" s="19">
        <f t="shared" si="97"/>
        <v>23.911458333333332</v>
      </c>
      <c r="AJ187" s="19">
        <f t="shared" si="98"/>
        <v>11.955729166666666</v>
      </c>
      <c r="AK187" s="17"/>
      <c r="AL187" s="19">
        <f t="shared" si="99"/>
        <v>0</v>
      </c>
      <c r="AM187" s="17">
        <v>177</v>
      </c>
      <c r="AN187" s="19">
        <f t="shared" si="100"/>
        <v>8.4973595775324053</v>
      </c>
      <c r="AO187" s="17"/>
      <c r="AP187" s="17">
        <v>5552</v>
      </c>
      <c r="AQ187" s="19">
        <f t="shared" si="101"/>
        <v>2.6653864618338936</v>
      </c>
      <c r="AR187" s="19">
        <f t="shared" si="102"/>
        <v>1.2093225876715312</v>
      </c>
      <c r="AS187" s="17"/>
      <c r="AT187" s="17"/>
      <c r="AU187" s="17"/>
      <c r="AV187" s="17">
        <f t="shared" si="76"/>
        <v>0</v>
      </c>
      <c r="AW187" s="17" t="s">
        <v>14</v>
      </c>
      <c r="AX187" s="17"/>
      <c r="AY187" s="17">
        <v>1262</v>
      </c>
      <c r="AZ187" s="17">
        <v>3635</v>
      </c>
      <c r="BA187" s="19">
        <f t="shared" si="103"/>
        <v>1.7450792126740278</v>
      </c>
      <c r="BB187" s="17">
        <v>0</v>
      </c>
      <c r="BC187" s="19">
        <f t="shared" si="104"/>
        <v>0</v>
      </c>
      <c r="BD187" s="17">
        <v>19</v>
      </c>
      <c r="BE187" s="20" t="s">
        <v>13</v>
      </c>
    </row>
    <row r="188" spans="1:57" x14ac:dyDescent="0.25">
      <c r="A188" s="16" t="s">
        <v>111</v>
      </c>
      <c r="B188" s="17" t="s">
        <v>112</v>
      </c>
      <c r="C188" s="17" t="s">
        <v>37</v>
      </c>
      <c r="D188" s="17">
        <v>44190</v>
      </c>
      <c r="E188" s="17" t="s">
        <v>111</v>
      </c>
      <c r="F188" s="17">
        <v>44173</v>
      </c>
      <c r="G188" s="17">
        <v>200067635</v>
      </c>
      <c r="H188" s="17" t="s">
        <v>93</v>
      </c>
      <c r="I188" s="17">
        <v>23</v>
      </c>
      <c r="J188" s="17">
        <v>1</v>
      </c>
      <c r="K188" s="17">
        <v>1</v>
      </c>
      <c r="L188" s="17" t="s">
        <v>113</v>
      </c>
      <c r="M188" s="17">
        <v>2185</v>
      </c>
      <c r="N188" s="17">
        <v>4.5</v>
      </c>
      <c r="O188" s="17">
        <v>12</v>
      </c>
      <c r="P188" s="17">
        <v>0</v>
      </c>
      <c r="Q188" s="17" t="s">
        <v>14</v>
      </c>
      <c r="R188" s="17" t="s">
        <v>114</v>
      </c>
      <c r="S188" s="17">
        <v>109</v>
      </c>
      <c r="T188" s="18">
        <f t="shared" si="94"/>
        <v>4.9885583524027458E-2</v>
      </c>
      <c r="U188" s="17">
        <v>5411</v>
      </c>
      <c r="V188" s="17">
        <v>633</v>
      </c>
      <c r="W188" s="17"/>
      <c r="X188" s="17"/>
      <c r="Y188" s="17"/>
      <c r="Z188" s="17"/>
      <c r="AA188" s="17"/>
      <c r="AB188" s="17"/>
      <c r="AC188" s="17">
        <v>6</v>
      </c>
      <c r="AD188" s="17">
        <f t="shared" si="74"/>
        <v>5411</v>
      </c>
      <c r="AE188" s="19">
        <f t="shared" si="95"/>
        <v>2.4764302059496566</v>
      </c>
      <c r="AF188" s="19">
        <f t="shared" si="93"/>
        <v>49.642201834862384</v>
      </c>
      <c r="AG188" s="17">
        <f t="shared" si="75"/>
        <v>633</v>
      </c>
      <c r="AH188" s="19">
        <f t="shared" si="96"/>
        <v>28.970251716247141</v>
      </c>
      <c r="AI188" s="19">
        <f t="shared" si="97"/>
        <v>8.5481832543443925</v>
      </c>
      <c r="AJ188" s="19">
        <f t="shared" si="98"/>
        <v>4.2740916271721963</v>
      </c>
      <c r="AK188" s="17"/>
      <c r="AL188" s="19">
        <f t="shared" si="99"/>
        <v>0</v>
      </c>
      <c r="AM188" s="17">
        <v>418</v>
      </c>
      <c r="AN188" s="19">
        <f t="shared" si="100"/>
        <v>19.130434782608695</v>
      </c>
      <c r="AO188" s="17"/>
      <c r="AP188" s="17">
        <v>9933</v>
      </c>
      <c r="AQ188" s="19">
        <f t="shared" si="101"/>
        <v>4.545995423340961</v>
      </c>
      <c r="AR188" s="19">
        <f t="shared" si="102"/>
        <v>1.8357050452781372</v>
      </c>
      <c r="AS188" s="17">
        <v>2347</v>
      </c>
      <c r="AT188" s="17"/>
      <c r="AU188" s="17"/>
      <c r="AV188" s="17">
        <f t="shared" si="76"/>
        <v>2347</v>
      </c>
      <c r="AW188" s="17" t="s">
        <v>14</v>
      </c>
      <c r="AX188" s="17"/>
      <c r="AY188" s="17">
        <v>0</v>
      </c>
      <c r="AZ188" s="17">
        <v>4861</v>
      </c>
      <c r="BA188" s="19">
        <f t="shared" si="103"/>
        <v>2.2247139588100686</v>
      </c>
      <c r="BB188" s="17">
        <v>0</v>
      </c>
      <c r="BC188" s="19">
        <f t="shared" si="104"/>
        <v>0</v>
      </c>
      <c r="BD188" s="17">
        <v>18</v>
      </c>
      <c r="BE188" s="20" t="s">
        <v>13</v>
      </c>
    </row>
    <row r="189" spans="1:57" x14ac:dyDescent="0.25">
      <c r="A189" s="16" t="s">
        <v>390</v>
      </c>
      <c r="B189" s="17" t="s">
        <v>391</v>
      </c>
      <c r="C189" s="17" t="s">
        <v>392</v>
      </c>
      <c r="D189" s="17">
        <v>44310</v>
      </c>
      <c r="E189" s="17" t="s">
        <v>390</v>
      </c>
      <c r="F189" s="17">
        <v>44174</v>
      </c>
      <c r="G189" s="17">
        <v>244400438</v>
      </c>
      <c r="H189" s="17" t="s">
        <v>125</v>
      </c>
      <c r="I189" s="17">
        <v>105</v>
      </c>
      <c r="J189" s="17">
        <v>1</v>
      </c>
      <c r="K189" s="17">
        <v>1</v>
      </c>
      <c r="L189" s="17" t="s">
        <v>393</v>
      </c>
      <c r="M189" s="17">
        <v>2398</v>
      </c>
      <c r="N189" s="17">
        <v>9.5</v>
      </c>
      <c r="O189" s="17">
        <v>8</v>
      </c>
      <c r="P189" s="17">
        <v>1</v>
      </c>
      <c r="Q189" s="17" t="s">
        <v>13</v>
      </c>
      <c r="R189" s="17" t="s">
        <v>29</v>
      </c>
      <c r="S189" s="17">
        <v>80</v>
      </c>
      <c r="T189" s="18">
        <f t="shared" si="94"/>
        <v>3.336113427856547E-2</v>
      </c>
      <c r="U189" s="17">
        <v>5525</v>
      </c>
      <c r="V189" s="17">
        <v>666</v>
      </c>
      <c r="W189" s="17">
        <v>6</v>
      </c>
      <c r="X189" s="17">
        <v>0</v>
      </c>
      <c r="Y189" s="17">
        <v>0</v>
      </c>
      <c r="Z189" s="17">
        <v>0</v>
      </c>
      <c r="AA189" s="17">
        <v>0</v>
      </c>
      <c r="AB189" s="17">
        <v>0</v>
      </c>
      <c r="AC189" s="17">
        <v>16</v>
      </c>
      <c r="AD189" s="17">
        <f t="shared" si="74"/>
        <v>5531</v>
      </c>
      <c r="AE189" s="19">
        <f t="shared" si="95"/>
        <v>2.3065054211843203</v>
      </c>
      <c r="AF189" s="19">
        <f t="shared" si="93"/>
        <v>69.137500000000003</v>
      </c>
      <c r="AG189" s="17">
        <f t="shared" si="75"/>
        <v>666</v>
      </c>
      <c r="AH189" s="19">
        <f t="shared" si="96"/>
        <v>27.773144286905755</v>
      </c>
      <c r="AI189" s="19">
        <f t="shared" si="97"/>
        <v>8.3048048048048049</v>
      </c>
      <c r="AJ189" s="19">
        <f t="shared" si="98"/>
        <v>4.1524024024024024</v>
      </c>
      <c r="AK189" s="17">
        <v>643</v>
      </c>
      <c r="AL189" s="19">
        <f t="shared" si="99"/>
        <v>26.814011676396998</v>
      </c>
      <c r="AM189" s="17">
        <v>464</v>
      </c>
      <c r="AN189" s="19">
        <f t="shared" si="100"/>
        <v>19.349457881567972</v>
      </c>
      <c r="AO189" s="17">
        <v>6120</v>
      </c>
      <c r="AP189" s="17">
        <v>15408</v>
      </c>
      <c r="AQ189" s="19">
        <f t="shared" si="101"/>
        <v>6.4253544620517093</v>
      </c>
      <c r="AR189" s="19">
        <f t="shared" si="102"/>
        <v>2.7857530283854639</v>
      </c>
      <c r="AS189" s="17">
        <v>2928</v>
      </c>
      <c r="AT189" s="17"/>
      <c r="AU189" s="17">
        <v>1</v>
      </c>
      <c r="AV189" s="17">
        <f t="shared" si="76"/>
        <v>2929</v>
      </c>
      <c r="AW189" s="17" t="s">
        <v>13</v>
      </c>
      <c r="AX189" s="17" t="s">
        <v>43</v>
      </c>
      <c r="AY189" s="17">
        <v>2231</v>
      </c>
      <c r="AZ189" s="17">
        <v>6404</v>
      </c>
      <c r="BA189" s="19">
        <f t="shared" si="103"/>
        <v>2.6705587989991662</v>
      </c>
      <c r="BB189" s="17">
        <v>0.8</v>
      </c>
      <c r="BC189" s="19">
        <f t="shared" si="104"/>
        <v>0.66722268557130937</v>
      </c>
      <c r="BD189" s="17">
        <v>24</v>
      </c>
      <c r="BE189" s="20" t="s">
        <v>13</v>
      </c>
    </row>
    <row r="190" spans="1:57" x14ac:dyDescent="0.25">
      <c r="A190" s="16" t="s">
        <v>400</v>
      </c>
      <c r="B190" s="17" t="s">
        <v>401</v>
      </c>
      <c r="C190" s="17" t="s">
        <v>18</v>
      </c>
      <c r="D190" s="17">
        <v>44550</v>
      </c>
      <c r="E190" s="17" t="s">
        <v>400</v>
      </c>
      <c r="F190" s="17">
        <v>44176</v>
      </c>
      <c r="G190" s="17">
        <v>244400644</v>
      </c>
      <c r="H190" s="17" t="s">
        <v>67</v>
      </c>
      <c r="I190" s="17">
        <v>108</v>
      </c>
      <c r="J190" s="17">
        <v>1</v>
      </c>
      <c r="K190" s="17">
        <v>1</v>
      </c>
      <c r="L190" s="17" t="s">
        <v>402</v>
      </c>
      <c r="M190" s="17">
        <v>3242</v>
      </c>
      <c r="N190" s="17">
        <v>17.5</v>
      </c>
      <c r="O190" s="17">
        <v>35</v>
      </c>
      <c r="P190" s="17">
        <v>2</v>
      </c>
      <c r="Q190" s="17" t="s">
        <v>13</v>
      </c>
      <c r="R190" s="17" t="s">
        <v>65</v>
      </c>
      <c r="S190" s="17">
        <v>512</v>
      </c>
      <c r="T190" s="18">
        <f t="shared" si="94"/>
        <v>0.15792720542874769</v>
      </c>
      <c r="U190" s="17">
        <v>12203</v>
      </c>
      <c r="V190" s="17">
        <v>792</v>
      </c>
      <c r="W190" s="17">
        <v>302</v>
      </c>
      <c r="X190" s="17">
        <v>3</v>
      </c>
      <c r="Y190" s="17">
        <v>1180</v>
      </c>
      <c r="Z190" s="17">
        <v>0</v>
      </c>
      <c r="AA190" s="17">
        <v>0</v>
      </c>
      <c r="AB190" s="17">
        <v>0</v>
      </c>
      <c r="AC190" s="17">
        <v>30</v>
      </c>
      <c r="AD190" s="17">
        <f t="shared" si="74"/>
        <v>13685</v>
      </c>
      <c r="AE190" s="19">
        <f t="shared" si="95"/>
        <v>4.2211597779148677</v>
      </c>
      <c r="AF190" s="19">
        <f t="shared" si="93"/>
        <v>26.728515625</v>
      </c>
      <c r="AG190" s="17">
        <f t="shared" si="75"/>
        <v>795</v>
      </c>
      <c r="AH190" s="19">
        <f t="shared" si="96"/>
        <v>24.521900061690314</v>
      </c>
      <c r="AI190" s="19">
        <f t="shared" si="97"/>
        <v>17.213836477987421</v>
      </c>
      <c r="AJ190" s="19">
        <f t="shared" si="98"/>
        <v>8.6069182389937104</v>
      </c>
      <c r="AK190" s="17">
        <v>629</v>
      </c>
      <c r="AL190" s="19">
        <f t="shared" si="99"/>
        <v>19.401603948180135</v>
      </c>
      <c r="AM190" s="17">
        <v>579</v>
      </c>
      <c r="AN190" s="19">
        <f t="shared" si="100"/>
        <v>17.85934608266502</v>
      </c>
      <c r="AO190" s="17">
        <v>6098</v>
      </c>
      <c r="AP190" s="17">
        <v>20607</v>
      </c>
      <c r="AQ190" s="19">
        <f t="shared" si="101"/>
        <v>6.3562615669339912</v>
      </c>
      <c r="AR190" s="19">
        <f t="shared" si="102"/>
        <v>1.5058092802338328</v>
      </c>
      <c r="AS190" s="17">
        <v>1533</v>
      </c>
      <c r="AT190" s="17"/>
      <c r="AU190" s="17">
        <v>45</v>
      </c>
      <c r="AV190" s="17">
        <f t="shared" si="76"/>
        <v>1578</v>
      </c>
      <c r="AW190" s="17" t="s">
        <v>13</v>
      </c>
      <c r="AX190" s="17" t="s">
        <v>43</v>
      </c>
      <c r="AY190" s="22">
        <v>8465.2000000000007</v>
      </c>
      <c r="AZ190" s="17">
        <v>12190</v>
      </c>
      <c r="BA190" s="19">
        <f t="shared" si="103"/>
        <v>3.7600246761258482</v>
      </c>
      <c r="BB190" s="5">
        <v>2.0822222222222222</v>
      </c>
      <c r="BC190" s="19">
        <f t="shared" si="104"/>
        <v>1.2845294399890328</v>
      </c>
      <c r="BD190" s="17">
        <v>6</v>
      </c>
      <c r="BE190" s="20" t="s">
        <v>13</v>
      </c>
    </row>
    <row r="191" spans="1:57" x14ac:dyDescent="0.25">
      <c r="A191" s="16" t="s">
        <v>235</v>
      </c>
      <c r="B191" s="17" t="s">
        <v>236</v>
      </c>
      <c r="C191" s="17" t="s">
        <v>237</v>
      </c>
      <c r="D191" s="17">
        <v>44680</v>
      </c>
      <c r="E191" s="17" t="s">
        <v>235</v>
      </c>
      <c r="F191" s="17">
        <v>44178</v>
      </c>
      <c r="G191" s="17">
        <v>200071546</v>
      </c>
      <c r="H191" s="17" t="s">
        <v>203</v>
      </c>
      <c r="I191" s="17">
        <v>56</v>
      </c>
      <c r="J191" s="17">
        <v>1</v>
      </c>
      <c r="K191" s="17">
        <v>1</v>
      </c>
      <c r="L191" s="17" t="s">
        <v>232</v>
      </c>
      <c r="M191" s="17">
        <v>2690</v>
      </c>
      <c r="N191" s="17">
        <v>11</v>
      </c>
      <c r="O191" s="17">
        <v>12</v>
      </c>
      <c r="P191" s="17">
        <v>0</v>
      </c>
      <c r="Q191" s="17" t="s">
        <v>14</v>
      </c>
      <c r="R191" s="17" t="s">
        <v>29</v>
      </c>
      <c r="S191" s="17">
        <v>95</v>
      </c>
      <c r="T191" s="18">
        <f t="shared" si="94"/>
        <v>3.5315985130111527E-2</v>
      </c>
      <c r="U191" s="17">
        <v>3521</v>
      </c>
      <c r="V191" s="17">
        <v>541</v>
      </c>
      <c r="W191" s="17">
        <v>20</v>
      </c>
      <c r="X191" s="17">
        <v>4</v>
      </c>
      <c r="Y191" s="17">
        <v>1</v>
      </c>
      <c r="Z191" s="17">
        <v>0</v>
      </c>
      <c r="AA191" s="17">
        <v>0</v>
      </c>
      <c r="AB191" s="17">
        <v>0</v>
      </c>
      <c r="AC191" s="17">
        <v>14</v>
      </c>
      <c r="AD191" s="17">
        <f t="shared" si="74"/>
        <v>3542</v>
      </c>
      <c r="AE191" s="19">
        <f t="shared" si="95"/>
        <v>1.316728624535316</v>
      </c>
      <c r="AF191" s="19">
        <f t="shared" si="93"/>
        <v>37.284210526315789</v>
      </c>
      <c r="AG191" s="17">
        <f t="shared" si="75"/>
        <v>545</v>
      </c>
      <c r="AH191" s="19">
        <f t="shared" si="96"/>
        <v>20.260223048327138</v>
      </c>
      <c r="AI191" s="19">
        <f t="shared" si="97"/>
        <v>6.4990825688073395</v>
      </c>
      <c r="AJ191" s="19">
        <f t="shared" si="98"/>
        <v>3.2495412844036697</v>
      </c>
      <c r="AK191" s="17">
        <v>662</v>
      </c>
      <c r="AL191" s="19">
        <f t="shared" si="99"/>
        <v>24.609665427509295</v>
      </c>
      <c r="AM191" s="17">
        <v>453</v>
      </c>
      <c r="AN191" s="19">
        <f t="shared" si="100"/>
        <v>16.840148698884757</v>
      </c>
      <c r="AO191" s="17"/>
      <c r="AP191" s="17">
        <v>10831</v>
      </c>
      <c r="AQ191" s="19">
        <f t="shared" si="101"/>
        <v>4.0263940520446093</v>
      </c>
      <c r="AR191" s="19">
        <f t="shared" si="102"/>
        <v>3.0578769057029929</v>
      </c>
      <c r="AS191" s="17">
        <v>583</v>
      </c>
      <c r="AT191" s="17"/>
      <c r="AU191" s="17">
        <v>1</v>
      </c>
      <c r="AV191" s="17">
        <f t="shared" si="76"/>
        <v>584</v>
      </c>
      <c r="AW191" s="17" t="s">
        <v>13</v>
      </c>
      <c r="AX191" s="17" t="s">
        <v>39</v>
      </c>
      <c r="AY191" s="17">
        <v>4529</v>
      </c>
      <c r="AZ191" s="17">
        <v>7103</v>
      </c>
      <c r="BA191" s="19">
        <f t="shared" si="103"/>
        <v>2.6405204460966543</v>
      </c>
      <c r="BB191" s="21">
        <v>0.9</v>
      </c>
      <c r="BC191" s="19">
        <f t="shared" si="104"/>
        <v>0.66914498141263945</v>
      </c>
      <c r="BD191" s="17">
        <v>21</v>
      </c>
      <c r="BE191" s="20" t="s">
        <v>13</v>
      </c>
    </row>
    <row r="192" spans="1:57" x14ac:dyDescent="0.25">
      <c r="A192" s="16" t="s">
        <v>313</v>
      </c>
      <c r="B192" s="17" t="s">
        <v>314</v>
      </c>
      <c r="C192" s="17" t="s">
        <v>224</v>
      </c>
      <c r="D192" s="17">
        <v>44850</v>
      </c>
      <c r="E192" s="17" t="s">
        <v>313</v>
      </c>
      <c r="F192" s="17">
        <v>44179</v>
      </c>
      <c r="G192" s="17">
        <v>244400503</v>
      </c>
      <c r="H192" s="17" t="s">
        <v>96</v>
      </c>
      <c r="I192" s="17">
        <v>80</v>
      </c>
      <c r="J192" s="17">
        <v>1</v>
      </c>
      <c r="K192" s="17">
        <v>1</v>
      </c>
      <c r="L192" s="17" t="s">
        <v>194</v>
      </c>
      <c r="M192" s="17">
        <v>5382</v>
      </c>
      <c r="N192" s="17">
        <v>10.5</v>
      </c>
      <c r="O192" s="17">
        <v>15</v>
      </c>
      <c r="P192" s="17">
        <v>1</v>
      </c>
      <c r="Q192" s="17" t="s">
        <v>14</v>
      </c>
      <c r="R192" s="17" t="s">
        <v>20</v>
      </c>
      <c r="S192" s="17">
        <v>197</v>
      </c>
      <c r="T192" s="18">
        <f t="shared" si="94"/>
        <v>3.6603493125232256E-2</v>
      </c>
      <c r="U192" s="17">
        <v>10504</v>
      </c>
      <c r="V192" s="17">
        <v>775</v>
      </c>
      <c r="W192" s="17">
        <v>0</v>
      </c>
      <c r="X192" s="17">
        <v>0</v>
      </c>
      <c r="Y192" s="17">
        <v>0</v>
      </c>
      <c r="Z192" s="17">
        <v>0</v>
      </c>
      <c r="AA192" s="17">
        <v>0</v>
      </c>
      <c r="AB192" s="17">
        <v>0</v>
      </c>
      <c r="AC192" s="17">
        <v>9</v>
      </c>
      <c r="AD192" s="17">
        <f t="shared" si="74"/>
        <v>10504</v>
      </c>
      <c r="AE192" s="19">
        <f t="shared" si="95"/>
        <v>1.9516908212560387</v>
      </c>
      <c r="AF192" s="19">
        <f t="shared" si="93"/>
        <v>53.319796954314718</v>
      </c>
      <c r="AG192" s="17">
        <f t="shared" si="75"/>
        <v>775</v>
      </c>
      <c r="AH192" s="19">
        <f t="shared" si="96"/>
        <v>14.399851356373096</v>
      </c>
      <c r="AI192" s="19">
        <f t="shared" si="97"/>
        <v>13.553548387096773</v>
      </c>
      <c r="AJ192" s="19">
        <f t="shared" si="98"/>
        <v>6.7767741935483867</v>
      </c>
      <c r="AK192" s="17">
        <v>1027</v>
      </c>
      <c r="AL192" s="19">
        <f t="shared" si="99"/>
        <v>19.082125603864736</v>
      </c>
      <c r="AM192" s="17">
        <v>727</v>
      </c>
      <c r="AN192" s="19">
        <f t="shared" si="100"/>
        <v>13.507989594946118</v>
      </c>
      <c r="AO192" s="17"/>
      <c r="AP192" s="17">
        <v>31801</v>
      </c>
      <c r="AQ192" s="19">
        <f t="shared" si="101"/>
        <v>5.9087699739873649</v>
      </c>
      <c r="AR192" s="19">
        <f t="shared" si="102"/>
        <v>3.0275133282559024</v>
      </c>
      <c r="AS192" s="17">
        <v>3926</v>
      </c>
      <c r="AT192" s="17"/>
      <c r="AU192" s="17">
        <v>0</v>
      </c>
      <c r="AV192" s="17">
        <f t="shared" si="76"/>
        <v>3926</v>
      </c>
      <c r="AW192" s="17" t="s">
        <v>14</v>
      </c>
      <c r="AX192" s="17"/>
      <c r="AY192" s="17">
        <v>2700</v>
      </c>
      <c r="AZ192" s="17">
        <v>8920</v>
      </c>
      <c r="BA192" s="19">
        <f t="shared" si="103"/>
        <v>1.6573764399851356</v>
      </c>
      <c r="BB192" s="17">
        <v>1.5</v>
      </c>
      <c r="BC192" s="19">
        <f t="shared" si="104"/>
        <v>0.55741360089186176</v>
      </c>
      <c r="BD192" s="17">
        <v>17</v>
      </c>
      <c r="BE192" s="20" t="s">
        <v>13</v>
      </c>
    </row>
    <row r="193" spans="1:57" x14ac:dyDescent="0.25">
      <c r="A193" s="16" t="s">
        <v>365</v>
      </c>
      <c r="B193" s="17" t="s">
        <v>366</v>
      </c>
      <c r="C193" s="17" t="s">
        <v>139</v>
      </c>
      <c r="D193" s="17">
        <v>44730</v>
      </c>
      <c r="E193" s="17" t="s">
        <v>365</v>
      </c>
      <c r="F193" s="17">
        <v>44182</v>
      </c>
      <c r="G193" s="17">
        <v>200067346</v>
      </c>
      <c r="H193" s="17" t="s">
        <v>34</v>
      </c>
      <c r="I193" s="17">
        <v>98</v>
      </c>
      <c r="J193" s="17">
        <v>1</v>
      </c>
      <c r="K193" s="17">
        <v>1</v>
      </c>
      <c r="L193" s="17" t="s">
        <v>367</v>
      </c>
      <c r="M193" s="17">
        <v>5410</v>
      </c>
      <c r="N193" s="17">
        <v>21</v>
      </c>
      <c r="O193" s="17">
        <v>80</v>
      </c>
      <c r="P193" s="17">
        <v>5</v>
      </c>
      <c r="Q193" s="17" t="s">
        <v>14</v>
      </c>
      <c r="R193" s="17" t="s">
        <v>29</v>
      </c>
      <c r="S193" s="17">
        <v>550</v>
      </c>
      <c r="T193" s="18">
        <f t="shared" si="94"/>
        <v>0.10166358595194085</v>
      </c>
      <c r="U193" s="17">
        <v>25035</v>
      </c>
      <c r="V193" s="17">
        <v>2250</v>
      </c>
      <c r="W193" s="17">
        <v>614</v>
      </c>
      <c r="X193" s="17">
        <v>175</v>
      </c>
      <c r="Y193" s="17">
        <v>4036</v>
      </c>
      <c r="Z193" s="17">
        <v>153</v>
      </c>
      <c r="AA193" s="17">
        <v>0</v>
      </c>
      <c r="AB193" s="17">
        <v>0</v>
      </c>
      <c r="AC193" s="17">
        <v>2933</v>
      </c>
      <c r="AD193" s="17">
        <f t="shared" si="74"/>
        <v>29685</v>
      </c>
      <c r="AE193" s="19">
        <f t="shared" si="95"/>
        <v>5.4870609981515708</v>
      </c>
      <c r="AF193" s="19">
        <f t="shared" si="93"/>
        <v>53.972727272727276</v>
      </c>
      <c r="AG193" s="17">
        <f t="shared" si="75"/>
        <v>2578</v>
      </c>
      <c r="AH193" s="19">
        <f t="shared" si="96"/>
        <v>47.65249537892791</v>
      </c>
      <c r="AI193" s="19">
        <f t="shared" si="97"/>
        <v>11.514740108611326</v>
      </c>
      <c r="AJ193" s="19">
        <f t="shared" si="98"/>
        <v>5.757370054305663</v>
      </c>
      <c r="AK193" s="17">
        <v>1767</v>
      </c>
      <c r="AL193" s="19">
        <f t="shared" si="99"/>
        <v>32.661737523105359</v>
      </c>
      <c r="AM193" s="17">
        <v>1383</v>
      </c>
      <c r="AN193" s="19">
        <f t="shared" si="100"/>
        <v>25.5637707948244</v>
      </c>
      <c r="AO193" s="17"/>
      <c r="AP193" s="17">
        <v>47323</v>
      </c>
      <c r="AQ193" s="19">
        <f t="shared" si="101"/>
        <v>8.7473197781885403</v>
      </c>
      <c r="AR193" s="19">
        <f t="shared" si="102"/>
        <v>1.5941721408118579</v>
      </c>
      <c r="AS193" s="17">
        <v>908</v>
      </c>
      <c r="AT193" s="17"/>
      <c r="AU193" s="17">
        <v>95</v>
      </c>
      <c r="AV193" s="17">
        <f t="shared" si="76"/>
        <v>1003</v>
      </c>
      <c r="AW193" s="17" t="s">
        <v>14</v>
      </c>
      <c r="AX193" s="17"/>
      <c r="AY193" s="17">
        <v>5500</v>
      </c>
      <c r="AZ193" s="17">
        <v>18300</v>
      </c>
      <c r="BA193" s="19">
        <f t="shared" si="103"/>
        <v>3.3826247689463957</v>
      </c>
      <c r="BB193" s="17">
        <v>2</v>
      </c>
      <c r="BC193" s="19">
        <f t="shared" si="104"/>
        <v>0.73937153419593349</v>
      </c>
      <c r="BD193" s="17">
        <v>30</v>
      </c>
      <c r="BE193" s="20" t="s">
        <v>14</v>
      </c>
    </row>
    <row r="194" spans="1:57" hidden="1" x14ac:dyDescent="0.25">
      <c r="A194" s="23" t="s">
        <v>834</v>
      </c>
      <c r="B194" s="17" t="s">
        <v>295</v>
      </c>
      <c r="C194" s="17" t="s">
        <v>296</v>
      </c>
      <c r="D194" s="17">
        <v>44600</v>
      </c>
      <c r="E194" s="17" t="s">
        <v>66</v>
      </c>
      <c r="F194" s="17">
        <v>44184</v>
      </c>
      <c r="G194" s="17">
        <v>244400644</v>
      </c>
      <c r="H194" s="17" t="s">
        <v>67</v>
      </c>
      <c r="I194" s="17">
        <v>74</v>
      </c>
      <c r="J194" s="17">
        <v>1</v>
      </c>
      <c r="K194" s="17">
        <v>0</v>
      </c>
      <c r="L194" s="17" t="s">
        <v>294</v>
      </c>
      <c r="M194" s="21">
        <v>0</v>
      </c>
      <c r="N194" s="17">
        <v>26</v>
      </c>
      <c r="O194" s="17">
        <v>74</v>
      </c>
      <c r="P194" s="17">
        <v>7</v>
      </c>
      <c r="Q194" s="17" t="s">
        <v>13</v>
      </c>
      <c r="R194" s="17" t="s">
        <v>65</v>
      </c>
      <c r="S194" s="17">
        <v>383</v>
      </c>
      <c r="T194" s="18"/>
      <c r="U194" s="17">
        <v>11452</v>
      </c>
      <c r="V194" s="17">
        <v>1498</v>
      </c>
      <c r="W194" s="17">
        <v>163</v>
      </c>
      <c r="X194" s="17">
        <v>22</v>
      </c>
      <c r="Y194" s="17">
        <v>1009</v>
      </c>
      <c r="Z194" s="17">
        <v>98</v>
      </c>
      <c r="AA194" s="17">
        <v>273</v>
      </c>
      <c r="AB194" s="17">
        <v>0</v>
      </c>
      <c r="AC194" s="17">
        <v>38</v>
      </c>
      <c r="AD194" s="17">
        <f t="shared" si="74"/>
        <v>12897</v>
      </c>
      <c r="AE194" s="19"/>
      <c r="AF194" s="19">
        <f t="shared" si="93"/>
        <v>33.673629242819842</v>
      </c>
      <c r="AG194" s="17">
        <f t="shared" si="75"/>
        <v>1618</v>
      </c>
      <c r="AH194" s="19"/>
      <c r="AI194" s="19">
        <f t="shared" si="97"/>
        <v>7.9709517923362174</v>
      </c>
      <c r="AJ194" s="19">
        <f t="shared" si="98"/>
        <v>3.9854758961681087</v>
      </c>
      <c r="AK194" s="17">
        <v>1535</v>
      </c>
      <c r="AL194" s="19"/>
      <c r="AM194" s="17">
        <v>1437</v>
      </c>
      <c r="AN194" s="19"/>
      <c r="AO194" s="17"/>
      <c r="AP194" s="17">
        <v>67801</v>
      </c>
      <c r="AQ194" s="19"/>
      <c r="AR194" s="19">
        <f t="shared" si="102"/>
        <v>5.2571140575327595</v>
      </c>
      <c r="AS194" s="17"/>
      <c r="AT194" s="17"/>
      <c r="AU194" s="17"/>
      <c r="AV194" s="17">
        <f t="shared" si="76"/>
        <v>0</v>
      </c>
      <c r="AW194" s="17"/>
      <c r="AX194" s="17" t="s">
        <v>848</v>
      </c>
      <c r="AY194" s="22">
        <v>0</v>
      </c>
      <c r="AZ194" s="17"/>
      <c r="BA194" s="19"/>
      <c r="BB194" s="5">
        <v>0</v>
      </c>
      <c r="BC194" s="19"/>
      <c r="BD194" s="17"/>
      <c r="BE194" s="20" t="s">
        <v>14</v>
      </c>
    </row>
    <row r="195" spans="1:57" hidden="1" x14ac:dyDescent="0.25">
      <c r="A195" s="23" t="s">
        <v>835</v>
      </c>
      <c r="B195" s="17" t="s">
        <v>297</v>
      </c>
      <c r="C195" s="17" t="s">
        <v>298</v>
      </c>
      <c r="D195" s="17">
        <v>44600</v>
      </c>
      <c r="E195" s="17" t="s">
        <v>66</v>
      </c>
      <c r="F195" s="17">
        <v>44184</v>
      </c>
      <c r="G195" s="17">
        <v>244400644</v>
      </c>
      <c r="H195" s="17" t="s">
        <v>67</v>
      </c>
      <c r="I195" s="17">
        <v>75</v>
      </c>
      <c r="J195" s="17">
        <v>1</v>
      </c>
      <c r="K195" s="17">
        <v>0</v>
      </c>
      <c r="L195" s="17" t="s">
        <v>294</v>
      </c>
      <c r="M195" s="21">
        <v>0</v>
      </c>
      <c r="N195" s="17">
        <v>16</v>
      </c>
      <c r="O195" s="17">
        <v>2</v>
      </c>
      <c r="P195" s="17"/>
      <c r="Q195" s="17" t="s">
        <v>13</v>
      </c>
      <c r="R195" s="17" t="s">
        <v>65</v>
      </c>
      <c r="S195" s="17">
        <v>10</v>
      </c>
      <c r="T195" s="18"/>
      <c r="U195" s="17">
        <v>6200</v>
      </c>
      <c r="V195" s="17">
        <v>868</v>
      </c>
      <c r="W195" s="17">
        <v>139</v>
      </c>
      <c r="X195" s="17">
        <v>6</v>
      </c>
      <c r="Y195" s="17">
        <v>859</v>
      </c>
      <c r="Z195" s="17">
        <v>57</v>
      </c>
      <c r="AA195" s="17"/>
      <c r="AB195" s="17"/>
      <c r="AC195" s="17">
        <v>24</v>
      </c>
      <c r="AD195" s="17">
        <f t="shared" ref="AD195:AD232" si="105">U195+W195+Y195+AA195</f>
        <v>7198</v>
      </c>
      <c r="AE195" s="19"/>
      <c r="AF195" s="19">
        <f t="shared" si="93"/>
        <v>719.8</v>
      </c>
      <c r="AG195" s="17">
        <f t="shared" ref="AG195:AG232" si="106">V195+X195+Z195+AB195</f>
        <v>931</v>
      </c>
      <c r="AH195" s="19"/>
      <c r="AI195" s="19">
        <f t="shared" si="97"/>
        <v>7.7314715359828146</v>
      </c>
      <c r="AJ195" s="19">
        <f t="shared" si="98"/>
        <v>3.8657357679914073</v>
      </c>
      <c r="AK195" s="17">
        <v>499</v>
      </c>
      <c r="AL195" s="19"/>
      <c r="AM195" s="17">
        <v>490</v>
      </c>
      <c r="AN195" s="19"/>
      <c r="AO195" s="17"/>
      <c r="AP195" s="17">
        <v>19181</v>
      </c>
      <c r="AQ195" s="19"/>
      <c r="AR195" s="19">
        <f t="shared" si="102"/>
        <v>2.6647679911086413</v>
      </c>
      <c r="AS195" s="17"/>
      <c r="AT195" s="17"/>
      <c r="AU195" s="17"/>
      <c r="AV195" s="17">
        <f t="shared" ref="AV195:AV258" si="107">AS195+AT195+AU195</f>
        <v>0</v>
      </c>
      <c r="AW195" s="17"/>
      <c r="AX195" s="17" t="s">
        <v>848</v>
      </c>
      <c r="AY195" s="22">
        <v>0</v>
      </c>
      <c r="AZ195" s="17"/>
      <c r="BA195" s="19"/>
      <c r="BB195" s="5">
        <v>0</v>
      </c>
      <c r="BC195" s="19"/>
      <c r="BD195" s="17"/>
      <c r="BE195" s="20" t="s">
        <v>14</v>
      </c>
    </row>
    <row r="196" spans="1:57" hidden="1" x14ac:dyDescent="0.25">
      <c r="A196" s="23" t="s">
        <v>836</v>
      </c>
      <c r="B196" s="17" t="s">
        <v>410</v>
      </c>
      <c r="C196" s="17" t="s">
        <v>411</v>
      </c>
      <c r="D196" s="17">
        <v>44600</v>
      </c>
      <c r="E196" s="17" t="s">
        <v>66</v>
      </c>
      <c r="F196" s="17">
        <v>44184</v>
      </c>
      <c r="G196" s="17">
        <v>244400644</v>
      </c>
      <c r="H196" s="17" t="s">
        <v>67</v>
      </c>
      <c r="I196" s="17">
        <v>111</v>
      </c>
      <c r="J196" s="17">
        <v>1</v>
      </c>
      <c r="K196" s="17">
        <v>0</v>
      </c>
      <c r="L196" s="17" t="s">
        <v>294</v>
      </c>
      <c r="M196" s="21">
        <v>0</v>
      </c>
      <c r="N196" s="17">
        <v>54</v>
      </c>
      <c r="O196" s="17">
        <v>64</v>
      </c>
      <c r="P196" s="17"/>
      <c r="Q196" s="17" t="s">
        <v>13</v>
      </c>
      <c r="R196" s="17" t="s">
        <v>65</v>
      </c>
      <c r="S196" s="17">
        <v>30</v>
      </c>
      <c r="T196" s="18"/>
      <c r="U196" s="17">
        <v>717</v>
      </c>
      <c r="V196" s="17">
        <v>133</v>
      </c>
      <c r="W196" s="17"/>
      <c r="X196" s="17"/>
      <c r="Y196" s="17"/>
      <c r="Z196" s="17"/>
      <c r="AA196" s="17"/>
      <c r="AB196" s="17"/>
      <c r="AC196" s="17"/>
      <c r="AD196" s="17">
        <f t="shared" si="105"/>
        <v>717</v>
      </c>
      <c r="AE196" s="19"/>
      <c r="AF196" s="19">
        <f t="shared" si="93"/>
        <v>23.9</v>
      </c>
      <c r="AG196" s="17">
        <f t="shared" si="106"/>
        <v>133</v>
      </c>
      <c r="AH196" s="19"/>
      <c r="AI196" s="19">
        <f t="shared" si="97"/>
        <v>5.3909774436090228</v>
      </c>
      <c r="AJ196" s="19">
        <f t="shared" si="98"/>
        <v>2.6954887218045114</v>
      </c>
      <c r="AK196" s="17"/>
      <c r="AL196" s="19"/>
      <c r="AM196" s="17"/>
      <c r="AN196" s="19"/>
      <c r="AO196" s="17">
        <v>16016</v>
      </c>
      <c r="AP196" s="17"/>
      <c r="AQ196" s="19"/>
      <c r="AR196" s="19">
        <f t="shared" si="102"/>
        <v>0</v>
      </c>
      <c r="AS196" s="17"/>
      <c r="AT196" s="17"/>
      <c r="AU196" s="17"/>
      <c r="AV196" s="17">
        <f t="shared" si="107"/>
        <v>0</v>
      </c>
      <c r="AW196" s="17"/>
      <c r="AX196" s="17" t="s">
        <v>848</v>
      </c>
      <c r="AY196" s="22">
        <v>4900</v>
      </c>
      <c r="AZ196" s="17">
        <v>4020</v>
      </c>
      <c r="BA196" s="19"/>
      <c r="BB196" s="5">
        <v>5</v>
      </c>
      <c r="BC196" s="19"/>
      <c r="BD196" s="17">
        <v>0</v>
      </c>
      <c r="BE196" s="20" t="s">
        <v>14</v>
      </c>
    </row>
    <row r="197" spans="1:57" hidden="1" x14ac:dyDescent="0.25">
      <c r="A197" s="23" t="s">
        <v>833</v>
      </c>
      <c r="B197" s="17" t="s">
        <v>292</v>
      </c>
      <c r="C197" s="17" t="s">
        <v>293</v>
      </c>
      <c r="D197" s="17">
        <v>44600</v>
      </c>
      <c r="E197" s="17" t="s">
        <v>66</v>
      </c>
      <c r="F197" s="17">
        <v>44184</v>
      </c>
      <c r="G197" s="17">
        <v>244400644</v>
      </c>
      <c r="H197" s="17" t="s">
        <v>67</v>
      </c>
      <c r="I197" s="17">
        <v>73</v>
      </c>
      <c r="J197" s="17">
        <v>1</v>
      </c>
      <c r="K197" s="17">
        <v>0</v>
      </c>
      <c r="L197" s="17" t="s">
        <v>294</v>
      </c>
      <c r="M197" s="21">
        <v>73760</v>
      </c>
      <c r="N197" s="17">
        <v>30</v>
      </c>
      <c r="O197" s="17">
        <v>189</v>
      </c>
      <c r="P197" s="17">
        <v>26</v>
      </c>
      <c r="Q197" s="17" t="s">
        <v>13</v>
      </c>
      <c r="R197" s="17" t="s">
        <v>65</v>
      </c>
      <c r="S197" s="17">
        <v>3453</v>
      </c>
      <c r="T197" s="18">
        <f t="shared" ref="T197:T226" si="108">S197/M197</f>
        <v>4.6813991323210409E-2</v>
      </c>
      <c r="U197" s="17">
        <v>99374</v>
      </c>
      <c r="V197" s="17">
        <v>7553</v>
      </c>
      <c r="W197" s="17">
        <v>31346</v>
      </c>
      <c r="X197" s="17">
        <v>839</v>
      </c>
      <c r="Y197" s="17">
        <v>9369</v>
      </c>
      <c r="Z197" s="17">
        <v>552</v>
      </c>
      <c r="AA197" s="17">
        <v>0</v>
      </c>
      <c r="AB197" s="17">
        <v>0</v>
      </c>
      <c r="AC197" s="17">
        <v>221</v>
      </c>
      <c r="AD197" s="17">
        <f t="shared" si="105"/>
        <v>140089</v>
      </c>
      <c r="AE197" s="19">
        <f t="shared" ref="AE197:AE226" si="109">AD197/M197</f>
        <v>1.899254338394794</v>
      </c>
      <c r="AF197" s="19">
        <f t="shared" si="93"/>
        <v>40.57022878656241</v>
      </c>
      <c r="AG197" s="17">
        <f t="shared" si="106"/>
        <v>8944</v>
      </c>
      <c r="AH197" s="19">
        <f t="shared" ref="AH197:AH226" si="110">(AG197*100)/M197</f>
        <v>12.125813449023861</v>
      </c>
      <c r="AI197" s="19">
        <f t="shared" si="97"/>
        <v>15.662902504472273</v>
      </c>
      <c r="AJ197" s="19">
        <f t="shared" si="98"/>
        <v>7.8314512522361364</v>
      </c>
      <c r="AK197" s="17">
        <v>9481</v>
      </c>
      <c r="AL197" s="19">
        <f t="shared" ref="AL197:AL226" si="111">(AK197*100)/M197</f>
        <v>12.853850325379609</v>
      </c>
      <c r="AM197" s="17">
        <v>9384</v>
      </c>
      <c r="AN197" s="19">
        <f t="shared" ref="AN197:AN226" si="112">(AM197*100)/M197</f>
        <v>12.72234273318872</v>
      </c>
      <c r="AO197" s="17">
        <v>126070</v>
      </c>
      <c r="AP197" s="17">
        <v>484180</v>
      </c>
      <c r="AQ197" s="19">
        <f t="shared" ref="AQ197:AQ226" si="113">AP197/M197</f>
        <v>6.5642624728850327</v>
      </c>
      <c r="AR197" s="19">
        <f t="shared" si="102"/>
        <v>3.4562313957555553</v>
      </c>
      <c r="AS197" s="17"/>
      <c r="AT197" s="17"/>
      <c r="AU197" s="17"/>
      <c r="AV197" s="17">
        <f t="shared" si="107"/>
        <v>0</v>
      </c>
      <c r="AW197" s="17"/>
      <c r="AX197" s="17" t="s">
        <v>848</v>
      </c>
      <c r="AY197" s="22">
        <v>33424.199999999997</v>
      </c>
      <c r="AZ197" s="17">
        <v>218011</v>
      </c>
      <c r="BA197" s="19">
        <f t="shared" ref="BA197:BA226" si="114">AZ197/M197</f>
        <v>2.9556805856832971</v>
      </c>
      <c r="BB197" s="5">
        <v>35</v>
      </c>
      <c r="BC197" s="19">
        <f t="shared" ref="BC197:BC226" si="115">(BB197*2000)/M197</f>
        <v>0.94902386117136661</v>
      </c>
      <c r="BD197" s="17">
        <v>0</v>
      </c>
      <c r="BE197" s="20" t="s">
        <v>14</v>
      </c>
    </row>
    <row r="198" spans="1:57" x14ac:dyDescent="0.25">
      <c r="A198" s="16" t="s">
        <v>151</v>
      </c>
      <c r="B198" s="17" t="s">
        <v>152</v>
      </c>
      <c r="C198" s="17" t="s">
        <v>153</v>
      </c>
      <c r="D198" s="17">
        <v>44460</v>
      </c>
      <c r="E198" s="17" t="s">
        <v>151</v>
      </c>
      <c r="F198" s="17">
        <v>44185</v>
      </c>
      <c r="G198" s="17">
        <v>243500741</v>
      </c>
      <c r="H198" s="17" t="s">
        <v>155</v>
      </c>
      <c r="I198" s="17">
        <v>33</v>
      </c>
      <c r="J198" s="17">
        <v>1</v>
      </c>
      <c r="K198" s="17">
        <v>1</v>
      </c>
      <c r="L198" s="17" t="s">
        <v>154</v>
      </c>
      <c r="M198" s="17">
        <v>3343</v>
      </c>
      <c r="N198" s="17">
        <v>18.5</v>
      </c>
      <c r="O198" s="17">
        <v>9</v>
      </c>
      <c r="P198" s="17">
        <v>2</v>
      </c>
      <c r="Q198" s="17" t="s">
        <v>13</v>
      </c>
      <c r="R198" s="17" t="s">
        <v>42</v>
      </c>
      <c r="S198" s="17">
        <v>250</v>
      </c>
      <c r="T198" s="18">
        <f t="shared" si="108"/>
        <v>7.4783128926114273E-2</v>
      </c>
      <c r="U198" s="17">
        <v>11626</v>
      </c>
      <c r="V198" s="17">
        <v>850</v>
      </c>
      <c r="W198" s="17">
        <v>59</v>
      </c>
      <c r="X198" s="17">
        <v>0</v>
      </c>
      <c r="Y198" s="17">
        <v>1458</v>
      </c>
      <c r="Z198" s="17">
        <v>95</v>
      </c>
      <c r="AA198" s="17">
        <v>0</v>
      </c>
      <c r="AB198" s="17">
        <v>0</v>
      </c>
      <c r="AC198" s="17">
        <v>17</v>
      </c>
      <c r="AD198" s="17">
        <f t="shared" si="105"/>
        <v>13143</v>
      </c>
      <c r="AE198" s="19">
        <f t="shared" si="109"/>
        <v>3.9314986539036791</v>
      </c>
      <c r="AF198" s="19">
        <f t="shared" si="93"/>
        <v>52.572000000000003</v>
      </c>
      <c r="AG198" s="17">
        <f t="shared" si="106"/>
        <v>945</v>
      </c>
      <c r="AH198" s="19">
        <f t="shared" si="110"/>
        <v>28.268022734071195</v>
      </c>
      <c r="AI198" s="19">
        <f t="shared" si="97"/>
        <v>13.907936507936508</v>
      </c>
      <c r="AJ198" s="19">
        <f t="shared" si="98"/>
        <v>6.9539682539682541</v>
      </c>
      <c r="AK198" s="17">
        <v>702</v>
      </c>
      <c r="AL198" s="19">
        <f t="shared" si="111"/>
        <v>20.999102602452886</v>
      </c>
      <c r="AM198" s="17">
        <v>478</v>
      </c>
      <c r="AN198" s="19">
        <f t="shared" si="112"/>
        <v>14.298534250673049</v>
      </c>
      <c r="AO198" s="17"/>
      <c r="AP198" s="17">
        <v>20496</v>
      </c>
      <c r="AQ198" s="19">
        <f t="shared" si="113"/>
        <v>6.1310200418785525</v>
      </c>
      <c r="AR198" s="19">
        <f t="shared" si="102"/>
        <v>1.55946131020315</v>
      </c>
      <c r="AS198" s="17">
        <v>1567</v>
      </c>
      <c r="AT198" s="17"/>
      <c r="AU198" s="17">
        <v>491</v>
      </c>
      <c r="AV198" s="17">
        <f t="shared" si="107"/>
        <v>2058</v>
      </c>
      <c r="AW198" s="17" t="s">
        <v>14</v>
      </c>
      <c r="AX198" s="17"/>
      <c r="AY198" s="17">
        <v>1280</v>
      </c>
      <c r="AZ198" s="17">
        <v>10098</v>
      </c>
      <c r="BA198" s="19">
        <f t="shared" si="114"/>
        <v>3.0206401435836074</v>
      </c>
      <c r="BB198" s="17">
        <v>1.3</v>
      </c>
      <c r="BC198" s="19">
        <f t="shared" si="115"/>
        <v>0.77774454083158839</v>
      </c>
      <c r="BD198" s="17">
        <v>4</v>
      </c>
      <c r="BE198" s="20" t="s">
        <v>14</v>
      </c>
    </row>
    <row r="199" spans="1:57" x14ac:dyDescent="0.25">
      <c r="A199" s="16" t="s">
        <v>748</v>
      </c>
      <c r="B199" s="17" t="s">
        <v>749</v>
      </c>
      <c r="C199" s="17" t="s">
        <v>161</v>
      </c>
      <c r="D199" s="17">
        <v>44320</v>
      </c>
      <c r="E199" s="17" t="s">
        <v>748</v>
      </c>
      <c r="F199" s="17">
        <v>44187</v>
      </c>
      <c r="G199" s="17">
        <v>244400586</v>
      </c>
      <c r="H199" s="17" t="s">
        <v>182</v>
      </c>
      <c r="I199" s="17">
        <v>224</v>
      </c>
      <c r="J199" s="17">
        <v>1</v>
      </c>
      <c r="K199" s="17">
        <v>1</v>
      </c>
      <c r="L199" s="17" t="s">
        <v>750</v>
      </c>
      <c r="M199" s="17">
        <v>4765</v>
      </c>
      <c r="N199" s="17">
        <v>17.5</v>
      </c>
      <c r="O199" s="17">
        <v>30</v>
      </c>
      <c r="P199" s="17">
        <v>4</v>
      </c>
      <c r="Q199" s="17" t="s">
        <v>13</v>
      </c>
      <c r="R199" s="17" t="s">
        <v>751</v>
      </c>
      <c r="S199" s="17">
        <v>456</v>
      </c>
      <c r="T199" s="18">
        <f t="shared" si="108"/>
        <v>9.5697796432318988E-2</v>
      </c>
      <c r="U199" s="17">
        <v>870</v>
      </c>
      <c r="V199" s="17">
        <v>870</v>
      </c>
      <c r="W199" s="17">
        <v>7</v>
      </c>
      <c r="X199" s="17">
        <v>0</v>
      </c>
      <c r="Y199" s="17">
        <v>106</v>
      </c>
      <c r="Z199" s="17">
        <v>72</v>
      </c>
      <c r="AA199" s="17">
        <v>0</v>
      </c>
      <c r="AB199" s="17">
        <v>0</v>
      </c>
      <c r="AC199" s="17">
        <v>27</v>
      </c>
      <c r="AD199" s="17">
        <f t="shared" si="105"/>
        <v>983</v>
      </c>
      <c r="AE199" s="19">
        <f t="shared" si="109"/>
        <v>0.20629590766002098</v>
      </c>
      <c r="AF199" s="19">
        <f t="shared" si="93"/>
        <v>2.1557017543859649</v>
      </c>
      <c r="AG199" s="17">
        <f t="shared" si="106"/>
        <v>942</v>
      </c>
      <c r="AH199" s="19">
        <f t="shared" si="110"/>
        <v>19.769150052465896</v>
      </c>
      <c r="AI199" s="19">
        <f t="shared" si="97"/>
        <v>1.0435244161358812</v>
      </c>
      <c r="AJ199" s="19">
        <f t="shared" si="98"/>
        <v>0.5217622080679406</v>
      </c>
      <c r="AK199" s="17">
        <v>233</v>
      </c>
      <c r="AL199" s="19">
        <f t="shared" si="111"/>
        <v>4.889821615949633</v>
      </c>
      <c r="AM199" s="17"/>
      <c r="AN199" s="19">
        <f t="shared" si="112"/>
        <v>0</v>
      </c>
      <c r="AO199" s="17"/>
      <c r="AP199" s="17">
        <v>30428</v>
      </c>
      <c r="AQ199" s="19">
        <f t="shared" si="113"/>
        <v>6.3857292759706192</v>
      </c>
      <c r="AR199" s="19">
        <f t="shared" si="102"/>
        <v>30.954221770091557</v>
      </c>
      <c r="AS199" s="17">
        <v>3105</v>
      </c>
      <c r="AT199" s="17"/>
      <c r="AU199" s="17">
        <v>376</v>
      </c>
      <c r="AV199" s="17">
        <f t="shared" si="107"/>
        <v>3481</v>
      </c>
      <c r="AW199" s="17" t="s">
        <v>13</v>
      </c>
      <c r="AX199" s="17" t="s">
        <v>39</v>
      </c>
      <c r="AY199" s="17">
        <v>10900</v>
      </c>
      <c r="AZ199" s="17">
        <v>16690</v>
      </c>
      <c r="BA199" s="19">
        <f t="shared" si="114"/>
        <v>3.502623294858342</v>
      </c>
      <c r="BB199" s="17">
        <v>4</v>
      </c>
      <c r="BC199" s="19">
        <f t="shared" si="115"/>
        <v>1.6789087093389297</v>
      </c>
      <c r="BD199" s="17">
        <v>30</v>
      </c>
      <c r="BE199" s="20" t="s">
        <v>14</v>
      </c>
    </row>
    <row r="200" spans="1:57" x14ac:dyDescent="0.25">
      <c r="A200" s="16" t="s">
        <v>54</v>
      </c>
      <c r="B200" s="17" t="s">
        <v>55</v>
      </c>
      <c r="C200" s="17" t="s">
        <v>56</v>
      </c>
      <c r="D200" s="17">
        <v>44310</v>
      </c>
      <c r="E200" s="17" t="s">
        <v>54</v>
      </c>
      <c r="F200" s="17">
        <v>44188</v>
      </c>
      <c r="G200" s="17">
        <v>244400438</v>
      </c>
      <c r="H200" s="17" t="s">
        <v>58</v>
      </c>
      <c r="I200" s="17">
        <v>10</v>
      </c>
      <c r="J200" s="17">
        <v>1</v>
      </c>
      <c r="K200" s="17">
        <v>1</v>
      </c>
      <c r="L200" s="17" t="s">
        <v>57</v>
      </c>
      <c r="M200" s="17">
        <v>9584</v>
      </c>
      <c r="N200" s="17">
        <v>24.5</v>
      </c>
      <c r="O200" s="17">
        <v>30</v>
      </c>
      <c r="P200" s="17">
        <v>2</v>
      </c>
      <c r="Q200" s="17" t="s">
        <v>13</v>
      </c>
      <c r="R200" s="17" t="s">
        <v>29</v>
      </c>
      <c r="S200" s="17">
        <v>450</v>
      </c>
      <c r="T200" s="18">
        <f t="shared" si="108"/>
        <v>4.6953255425709516E-2</v>
      </c>
      <c r="U200" s="17">
        <v>17584</v>
      </c>
      <c r="V200" s="17">
        <v>1438</v>
      </c>
      <c r="W200" s="17">
        <v>203</v>
      </c>
      <c r="X200" s="17">
        <v>17</v>
      </c>
      <c r="Y200" s="17">
        <v>1</v>
      </c>
      <c r="Z200" s="17">
        <v>0</v>
      </c>
      <c r="AA200" s="17">
        <v>67</v>
      </c>
      <c r="AB200" s="17">
        <v>16</v>
      </c>
      <c r="AC200" s="17">
        <v>42</v>
      </c>
      <c r="AD200" s="17">
        <f t="shared" si="105"/>
        <v>17855</v>
      </c>
      <c r="AE200" s="19">
        <f t="shared" si="109"/>
        <v>1.8630008347245408</v>
      </c>
      <c r="AF200" s="19">
        <f t="shared" si="93"/>
        <v>39.677777777777777</v>
      </c>
      <c r="AG200" s="17">
        <f t="shared" si="106"/>
        <v>1471</v>
      </c>
      <c r="AH200" s="19">
        <f t="shared" si="110"/>
        <v>15.348497495826377</v>
      </c>
      <c r="AI200" s="19">
        <f t="shared" si="97"/>
        <v>12.138001359619306</v>
      </c>
      <c r="AJ200" s="19">
        <f t="shared" si="98"/>
        <v>6.069000679809653</v>
      </c>
      <c r="AK200" s="17">
        <v>2656</v>
      </c>
      <c r="AL200" s="19">
        <f t="shared" si="111"/>
        <v>27.712854757929883</v>
      </c>
      <c r="AM200" s="17">
        <v>2014</v>
      </c>
      <c r="AN200" s="19">
        <f t="shared" si="112"/>
        <v>21.014190317195325</v>
      </c>
      <c r="AO200" s="17"/>
      <c r="AP200" s="17">
        <v>70176</v>
      </c>
      <c r="AQ200" s="19">
        <f t="shared" si="113"/>
        <v>7.32220367278798</v>
      </c>
      <c r="AR200" s="19">
        <f t="shared" si="102"/>
        <v>3.9303276393167179</v>
      </c>
      <c r="AS200" s="17">
        <v>635</v>
      </c>
      <c r="AT200" s="17"/>
      <c r="AU200" s="17">
        <v>0</v>
      </c>
      <c r="AV200" s="17">
        <f t="shared" si="107"/>
        <v>635</v>
      </c>
      <c r="AW200" s="17" t="s">
        <v>14</v>
      </c>
      <c r="AX200" s="17"/>
      <c r="AY200" s="17">
        <v>6365</v>
      </c>
      <c r="AZ200" s="17">
        <v>21977</v>
      </c>
      <c r="BA200" s="19">
        <f t="shared" si="114"/>
        <v>2.29309265442404</v>
      </c>
      <c r="BB200" s="17">
        <v>4.5999999999999996</v>
      </c>
      <c r="BC200" s="19">
        <f t="shared" si="115"/>
        <v>0.95993322203672793</v>
      </c>
      <c r="BD200" s="17">
        <v>27</v>
      </c>
      <c r="BE200" s="20" t="s">
        <v>14</v>
      </c>
    </row>
    <row r="201" spans="1:57" hidden="1" x14ac:dyDescent="0.25">
      <c r="A201" s="16" t="s">
        <v>631</v>
      </c>
      <c r="B201" s="17" t="s">
        <v>632</v>
      </c>
      <c r="C201" s="17" t="s">
        <v>633</v>
      </c>
      <c r="D201" s="17">
        <v>44230</v>
      </c>
      <c r="E201" s="17" t="s">
        <v>631</v>
      </c>
      <c r="F201" s="17">
        <v>44190</v>
      </c>
      <c r="G201" s="17">
        <v>244400404</v>
      </c>
      <c r="H201" s="17" t="s">
        <v>24</v>
      </c>
      <c r="I201" s="17">
        <v>182</v>
      </c>
      <c r="J201" s="17">
        <v>1</v>
      </c>
      <c r="K201" s="17">
        <v>0</v>
      </c>
      <c r="L201" s="17" t="s">
        <v>634</v>
      </c>
      <c r="M201" s="17">
        <v>28937</v>
      </c>
      <c r="N201" s="17">
        <v>24.5</v>
      </c>
      <c r="O201" s="17"/>
      <c r="P201" s="17">
        <v>5</v>
      </c>
      <c r="Q201" s="17"/>
      <c r="R201" s="17" t="s">
        <v>65</v>
      </c>
      <c r="S201" s="17">
        <v>1540</v>
      </c>
      <c r="T201" s="18">
        <f t="shared" si="108"/>
        <v>5.3219062100425062E-2</v>
      </c>
      <c r="U201" s="17">
        <v>46665</v>
      </c>
      <c r="V201" s="17">
        <v>3271</v>
      </c>
      <c r="W201" s="17">
        <v>9996</v>
      </c>
      <c r="X201" s="17">
        <v>416</v>
      </c>
      <c r="Y201" s="17">
        <v>4619</v>
      </c>
      <c r="Z201" s="17">
        <v>254</v>
      </c>
      <c r="AA201" s="17">
        <v>453</v>
      </c>
      <c r="AB201" s="17">
        <v>66</v>
      </c>
      <c r="AC201" s="17">
        <v>87</v>
      </c>
      <c r="AD201" s="17">
        <f t="shared" si="105"/>
        <v>61733</v>
      </c>
      <c r="AE201" s="19">
        <f t="shared" si="109"/>
        <v>2.1333586757438572</v>
      </c>
      <c r="AF201" s="19">
        <f t="shared" si="93"/>
        <v>40.086363636363636</v>
      </c>
      <c r="AG201" s="17">
        <f t="shared" si="106"/>
        <v>4007</v>
      </c>
      <c r="AH201" s="19">
        <f t="shared" si="110"/>
        <v>13.84732349587034</v>
      </c>
      <c r="AI201" s="19">
        <f t="shared" si="97"/>
        <v>15.406288994260045</v>
      </c>
      <c r="AJ201" s="19">
        <f t="shared" si="98"/>
        <v>7.7031444971300225</v>
      </c>
      <c r="AK201" s="17">
        <v>6392</v>
      </c>
      <c r="AL201" s="19">
        <f t="shared" si="111"/>
        <v>22.089366554929676</v>
      </c>
      <c r="AM201" s="17">
        <v>5455</v>
      </c>
      <c r="AN201" s="19">
        <f t="shared" si="112"/>
        <v>18.851297646611606</v>
      </c>
      <c r="AO201" s="17"/>
      <c r="AP201" s="17">
        <v>236828</v>
      </c>
      <c r="AQ201" s="19">
        <f t="shared" si="113"/>
        <v>8.1842623630645885</v>
      </c>
      <c r="AR201" s="19">
        <f t="shared" si="102"/>
        <v>3.8363274099752158</v>
      </c>
      <c r="AS201" s="17">
        <v>0</v>
      </c>
      <c r="AT201" s="17"/>
      <c r="AU201" s="17">
        <v>0</v>
      </c>
      <c r="AV201" s="17">
        <f t="shared" si="107"/>
        <v>0</v>
      </c>
      <c r="AW201" s="17" t="s">
        <v>13</v>
      </c>
      <c r="AX201" s="17" t="s">
        <v>39</v>
      </c>
      <c r="AY201" s="17"/>
      <c r="AZ201" s="17"/>
      <c r="BA201" s="19">
        <f t="shared" si="114"/>
        <v>0</v>
      </c>
      <c r="BB201" s="17"/>
      <c r="BC201" s="19">
        <f t="shared" si="115"/>
        <v>0</v>
      </c>
      <c r="BD201" s="17"/>
      <c r="BE201" s="20" t="s">
        <v>13</v>
      </c>
    </row>
    <row r="202" spans="1:57" x14ac:dyDescent="0.25">
      <c r="A202" s="16" t="s">
        <v>258</v>
      </c>
      <c r="B202" s="17" t="s">
        <v>259</v>
      </c>
      <c r="C202" s="17" t="s">
        <v>37</v>
      </c>
      <c r="D202" s="17">
        <v>44320</v>
      </c>
      <c r="E202" s="17" t="s">
        <v>258</v>
      </c>
      <c r="F202" s="17">
        <v>44192</v>
      </c>
      <c r="G202" s="17">
        <v>244400586</v>
      </c>
      <c r="H202" s="17" t="s">
        <v>182</v>
      </c>
      <c r="I202" s="17">
        <v>64</v>
      </c>
      <c r="J202" s="17">
        <v>1</v>
      </c>
      <c r="K202" s="17">
        <v>1</v>
      </c>
      <c r="L202" s="17" t="s">
        <v>260</v>
      </c>
      <c r="M202" s="17">
        <v>2811</v>
      </c>
      <c r="N202" s="17">
        <v>10</v>
      </c>
      <c r="O202" s="17">
        <v>10</v>
      </c>
      <c r="P202" s="17">
        <v>2</v>
      </c>
      <c r="Q202" s="17" t="s">
        <v>13</v>
      </c>
      <c r="R202" s="17" t="s">
        <v>20</v>
      </c>
      <c r="S202" s="17">
        <v>110</v>
      </c>
      <c r="T202" s="18">
        <f t="shared" si="108"/>
        <v>3.9131981501245111E-2</v>
      </c>
      <c r="U202" s="17">
        <v>9160</v>
      </c>
      <c r="V202" s="17">
        <v>369</v>
      </c>
      <c r="W202" s="17">
        <v>221</v>
      </c>
      <c r="X202" s="17">
        <v>0</v>
      </c>
      <c r="Y202" s="17">
        <v>597</v>
      </c>
      <c r="Z202" s="17">
        <v>33</v>
      </c>
      <c r="AA202" s="17">
        <v>0</v>
      </c>
      <c r="AB202" s="17">
        <v>0</v>
      </c>
      <c r="AC202" s="17">
        <v>13</v>
      </c>
      <c r="AD202" s="17">
        <f t="shared" si="105"/>
        <v>9978</v>
      </c>
      <c r="AE202" s="19">
        <f t="shared" si="109"/>
        <v>3.5496264674493063</v>
      </c>
      <c r="AF202" s="19">
        <f t="shared" si="93"/>
        <v>90.709090909090904</v>
      </c>
      <c r="AG202" s="17">
        <f t="shared" si="106"/>
        <v>402</v>
      </c>
      <c r="AH202" s="19">
        <f t="shared" si="110"/>
        <v>14.300960512273212</v>
      </c>
      <c r="AI202" s="19">
        <f t="shared" si="97"/>
        <v>24.82089552238806</v>
      </c>
      <c r="AJ202" s="19">
        <f t="shared" si="98"/>
        <v>12.41044776119403</v>
      </c>
      <c r="AK202" s="17">
        <v>1184</v>
      </c>
      <c r="AL202" s="19">
        <f t="shared" si="111"/>
        <v>42.120241906794732</v>
      </c>
      <c r="AM202" s="17">
        <v>184</v>
      </c>
      <c r="AN202" s="19">
        <f t="shared" si="112"/>
        <v>6.5457132692991822</v>
      </c>
      <c r="AO202" s="17">
        <v>793</v>
      </c>
      <c r="AP202" s="17">
        <v>1871</v>
      </c>
      <c r="AQ202" s="19">
        <f t="shared" si="113"/>
        <v>0.6655994308075418</v>
      </c>
      <c r="AR202" s="19">
        <f t="shared" si="102"/>
        <v>0.18751252756063339</v>
      </c>
      <c r="AS202" s="17">
        <v>236</v>
      </c>
      <c r="AT202" s="17"/>
      <c r="AU202" s="17">
        <v>9</v>
      </c>
      <c r="AV202" s="17">
        <f t="shared" si="107"/>
        <v>245</v>
      </c>
      <c r="AW202" s="17" t="s">
        <v>14</v>
      </c>
      <c r="AX202" s="17"/>
      <c r="AY202" s="17">
        <v>3907</v>
      </c>
      <c r="AZ202" s="17">
        <v>4562</v>
      </c>
      <c r="BA202" s="19">
        <f t="shared" si="114"/>
        <v>1.6229099964425471</v>
      </c>
      <c r="BB202" s="17">
        <v>0.95</v>
      </c>
      <c r="BC202" s="19">
        <f t="shared" si="115"/>
        <v>0.67591604411241546</v>
      </c>
      <c r="BD202" s="17">
        <v>10</v>
      </c>
      <c r="BE202" s="20" t="s">
        <v>13</v>
      </c>
    </row>
    <row r="203" spans="1:57" x14ac:dyDescent="0.25">
      <c r="A203" s="16" t="s">
        <v>347</v>
      </c>
      <c r="B203" s="17" t="s">
        <v>348</v>
      </c>
      <c r="C203" s="17" t="s">
        <v>349</v>
      </c>
      <c r="D203" s="17">
        <v>44590</v>
      </c>
      <c r="E203" s="17" t="s">
        <v>347</v>
      </c>
      <c r="F203" s="17">
        <v>44193</v>
      </c>
      <c r="G203" s="17">
        <v>200072726</v>
      </c>
      <c r="H203" s="17" t="s">
        <v>278</v>
      </c>
      <c r="I203" s="17">
        <v>92</v>
      </c>
      <c r="J203" s="17">
        <v>1</v>
      </c>
      <c r="K203" s="17">
        <v>1</v>
      </c>
      <c r="L203" s="17" t="s">
        <v>277</v>
      </c>
      <c r="M203" s="17">
        <v>1550</v>
      </c>
      <c r="N203" s="17">
        <v>10</v>
      </c>
      <c r="O203" s="17">
        <v>14</v>
      </c>
      <c r="P203" s="17">
        <v>1</v>
      </c>
      <c r="Q203" s="17" t="s">
        <v>13</v>
      </c>
      <c r="R203" s="17" t="s">
        <v>20</v>
      </c>
      <c r="S203" s="17">
        <v>106</v>
      </c>
      <c r="T203" s="18">
        <f t="shared" si="108"/>
        <v>6.8387096774193551E-2</v>
      </c>
      <c r="U203" s="17">
        <v>2100</v>
      </c>
      <c r="V203" s="17">
        <v>546</v>
      </c>
      <c r="W203" s="17">
        <v>250</v>
      </c>
      <c r="X203" s="17">
        <v>29</v>
      </c>
      <c r="Y203" s="17">
        <v>233</v>
      </c>
      <c r="Z203" s="17">
        <v>38</v>
      </c>
      <c r="AA203" s="17">
        <v>67</v>
      </c>
      <c r="AB203" s="17">
        <v>13</v>
      </c>
      <c r="AC203" s="17">
        <v>15</v>
      </c>
      <c r="AD203" s="17">
        <f t="shared" si="105"/>
        <v>2650</v>
      </c>
      <c r="AE203" s="19">
        <f t="shared" si="109"/>
        <v>1.7096774193548387</v>
      </c>
      <c r="AF203" s="19">
        <f t="shared" si="93"/>
        <v>25</v>
      </c>
      <c r="AG203" s="17">
        <f t="shared" si="106"/>
        <v>626</v>
      </c>
      <c r="AH203" s="19">
        <f t="shared" si="110"/>
        <v>40.387096774193552</v>
      </c>
      <c r="AI203" s="19">
        <f t="shared" si="97"/>
        <v>4.2332268370607027</v>
      </c>
      <c r="AJ203" s="19">
        <f t="shared" si="98"/>
        <v>2.1166134185303513</v>
      </c>
      <c r="AK203" s="17"/>
      <c r="AL203" s="19">
        <f t="shared" si="111"/>
        <v>0</v>
      </c>
      <c r="AM203" s="17">
        <v>145</v>
      </c>
      <c r="AN203" s="19">
        <f t="shared" si="112"/>
        <v>9.3548387096774199</v>
      </c>
      <c r="AO203" s="17">
        <v>2040</v>
      </c>
      <c r="AP203" s="17">
        <v>4762</v>
      </c>
      <c r="AQ203" s="19">
        <f t="shared" si="113"/>
        <v>3.072258064516129</v>
      </c>
      <c r="AR203" s="19">
        <f t="shared" si="102"/>
        <v>1.7969811320754716</v>
      </c>
      <c r="AS203" s="17">
        <v>1366</v>
      </c>
      <c r="AT203" s="17">
        <v>7</v>
      </c>
      <c r="AU203" s="17">
        <v>9</v>
      </c>
      <c r="AV203" s="17">
        <f t="shared" si="107"/>
        <v>1382</v>
      </c>
      <c r="AW203" s="17" t="s">
        <v>14</v>
      </c>
      <c r="AX203" s="17"/>
      <c r="AY203" s="22">
        <v>829.37446551112782</v>
      </c>
      <c r="AZ203" s="22">
        <v>8465.3237942518808</v>
      </c>
      <c r="BA203" s="19">
        <f t="shared" si="114"/>
        <v>5.4614992220979879</v>
      </c>
      <c r="BB203" s="5">
        <v>0.92681818181818187</v>
      </c>
      <c r="BC203" s="19">
        <f t="shared" si="115"/>
        <v>1.1958944281524928</v>
      </c>
      <c r="BD203" s="17">
        <v>7</v>
      </c>
      <c r="BE203" s="20" t="s">
        <v>13</v>
      </c>
    </row>
    <row r="204" spans="1:57" x14ac:dyDescent="0.25">
      <c r="A204" s="16" t="s">
        <v>764</v>
      </c>
      <c r="B204" s="17" t="s">
        <v>765</v>
      </c>
      <c r="C204" s="17" t="s">
        <v>766</v>
      </c>
      <c r="D204" s="17">
        <v>44880</v>
      </c>
      <c r="E204" s="17" t="s">
        <v>764</v>
      </c>
      <c r="F204" s="17">
        <v>44194</v>
      </c>
      <c r="G204" s="17">
        <v>244400404</v>
      </c>
      <c r="H204" s="17" t="s">
        <v>24</v>
      </c>
      <c r="I204" s="17">
        <v>230</v>
      </c>
      <c r="J204" s="17">
        <v>1</v>
      </c>
      <c r="K204" s="17">
        <v>1</v>
      </c>
      <c r="L204" s="17" t="s">
        <v>767</v>
      </c>
      <c r="M204" s="17">
        <v>8640</v>
      </c>
      <c r="N204" s="17">
        <v>29</v>
      </c>
      <c r="O204" s="17">
        <v>65</v>
      </c>
      <c r="P204" s="17">
        <v>8</v>
      </c>
      <c r="Q204" s="17" t="s">
        <v>13</v>
      </c>
      <c r="R204" s="17" t="s">
        <v>42</v>
      </c>
      <c r="S204" s="17">
        <v>552</v>
      </c>
      <c r="T204" s="18">
        <f t="shared" si="108"/>
        <v>6.3888888888888884E-2</v>
      </c>
      <c r="U204" s="17">
        <v>14012</v>
      </c>
      <c r="V204" s="17">
        <v>1933</v>
      </c>
      <c r="W204" s="17">
        <v>212</v>
      </c>
      <c r="X204" s="17"/>
      <c r="Y204" s="17">
        <v>277</v>
      </c>
      <c r="Z204" s="17"/>
      <c r="AA204" s="17">
        <v>0</v>
      </c>
      <c r="AB204" s="17">
        <v>0</v>
      </c>
      <c r="AC204" s="17">
        <v>36</v>
      </c>
      <c r="AD204" s="17">
        <f t="shared" si="105"/>
        <v>14501</v>
      </c>
      <c r="AE204" s="19">
        <f t="shared" si="109"/>
        <v>1.6783564814814815</v>
      </c>
      <c r="AF204" s="19">
        <f t="shared" si="93"/>
        <v>26.269927536231883</v>
      </c>
      <c r="AG204" s="17">
        <f t="shared" si="106"/>
        <v>1933</v>
      </c>
      <c r="AH204" s="19">
        <f t="shared" si="110"/>
        <v>22.372685185185187</v>
      </c>
      <c r="AI204" s="19">
        <f t="shared" si="97"/>
        <v>7.5018106570098295</v>
      </c>
      <c r="AJ204" s="19">
        <f t="shared" si="98"/>
        <v>3.7509053285049148</v>
      </c>
      <c r="AK204" s="17">
        <v>2066</v>
      </c>
      <c r="AL204" s="19">
        <f t="shared" si="111"/>
        <v>23.912037037037038</v>
      </c>
      <c r="AM204" s="17">
        <v>1770</v>
      </c>
      <c r="AN204" s="19">
        <f t="shared" si="112"/>
        <v>20.486111111111111</v>
      </c>
      <c r="AO204" s="17"/>
      <c r="AP204" s="35">
        <v>69243</v>
      </c>
      <c r="AQ204" s="19">
        <f t="shared" si="113"/>
        <v>8.0142361111111118</v>
      </c>
      <c r="AR204" s="19">
        <f t="shared" si="102"/>
        <v>4.7750499965519619</v>
      </c>
      <c r="AS204" s="17"/>
      <c r="AT204" s="17"/>
      <c r="AU204" s="17"/>
      <c r="AV204" s="17">
        <f t="shared" si="107"/>
        <v>0</v>
      </c>
      <c r="AW204" s="17" t="s">
        <v>13</v>
      </c>
      <c r="AX204" s="17" t="s">
        <v>39</v>
      </c>
      <c r="AY204" s="17">
        <v>10700</v>
      </c>
      <c r="AZ204" s="21">
        <v>21029</v>
      </c>
      <c r="BA204" s="19">
        <f t="shared" si="114"/>
        <v>2.4339120370370368</v>
      </c>
      <c r="BB204" s="17">
        <v>4</v>
      </c>
      <c r="BC204" s="19">
        <f t="shared" si="115"/>
        <v>0.92592592592592593</v>
      </c>
      <c r="BD204" s="17">
        <v>20</v>
      </c>
      <c r="BE204" s="20" t="s">
        <v>14</v>
      </c>
    </row>
    <row r="205" spans="1:57" x14ac:dyDescent="0.25">
      <c r="A205" s="16" t="s">
        <v>321</v>
      </c>
      <c r="B205" s="17" t="s">
        <v>537</v>
      </c>
      <c r="C205" s="17" t="s">
        <v>538</v>
      </c>
      <c r="D205" s="17">
        <v>44260</v>
      </c>
      <c r="E205" s="17" t="s">
        <v>321</v>
      </c>
      <c r="F205" s="17">
        <v>44195</v>
      </c>
      <c r="G205" s="17">
        <v>200072734</v>
      </c>
      <c r="H205" s="17" t="s">
        <v>473</v>
      </c>
      <c r="I205" s="17">
        <v>151</v>
      </c>
      <c r="J205" s="17">
        <v>1</v>
      </c>
      <c r="K205" s="17">
        <v>1</v>
      </c>
      <c r="L205" s="17" t="s">
        <v>472</v>
      </c>
      <c r="M205" s="17">
        <v>9543</v>
      </c>
      <c r="N205" s="17">
        <v>17.5</v>
      </c>
      <c r="O205" s="17">
        <v>26</v>
      </c>
      <c r="P205" s="17">
        <v>4</v>
      </c>
      <c r="Q205" s="17" t="s">
        <v>14</v>
      </c>
      <c r="R205" s="17"/>
      <c r="S205" s="17">
        <v>262</v>
      </c>
      <c r="T205" s="18">
        <f t="shared" si="108"/>
        <v>2.7454678822173322E-2</v>
      </c>
      <c r="U205" s="17">
        <v>13583</v>
      </c>
      <c r="V205" s="17">
        <v>2153</v>
      </c>
      <c r="W205" s="17">
        <v>120</v>
      </c>
      <c r="X205" s="17">
        <v>9</v>
      </c>
      <c r="Y205" s="17">
        <v>1860</v>
      </c>
      <c r="Z205" s="17">
        <v>201</v>
      </c>
      <c r="AA205" s="17">
        <v>58</v>
      </c>
      <c r="AB205" s="17">
        <v>4</v>
      </c>
      <c r="AC205" s="17">
        <v>49</v>
      </c>
      <c r="AD205" s="17">
        <f t="shared" si="105"/>
        <v>15621</v>
      </c>
      <c r="AE205" s="19">
        <f t="shared" si="109"/>
        <v>1.6369066331342346</v>
      </c>
      <c r="AF205" s="19">
        <f t="shared" si="93"/>
        <v>59.622137404580151</v>
      </c>
      <c r="AG205" s="17">
        <f t="shared" si="106"/>
        <v>2367</v>
      </c>
      <c r="AH205" s="19">
        <f t="shared" si="110"/>
        <v>24.803520905375667</v>
      </c>
      <c r="AI205" s="19">
        <f t="shared" si="97"/>
        <v>6.5994930291508238</v>
      </c>
      <c r="AJ205" s="19">
        <f t="shared" si="98"/>
        <v>3.2997465145754119</v>
      </c>
      <c r="AK205" s="17"/>
      <c r="AL205" s="19">
        <f t="shared" si="111"/>
        <v>0</v>
      </c>
      <c r="AM205" s="17">
        <v>1768</v>
      </c>
      <c r="AN205" s="19">
        <f t="shared" si="112"/>
        <v>18.526668762443677</v>
      </c>
      <c r="AO205" s="17"/>
      <c r="AP205" s="17">
        <v>53818</v>
      </c>
      <c r="AQ205" s="19">
        <f t="shared" si="113"/>
        <v>5.6395263543958922</v>
      </c>
      <c r="AR205" s="19">
        <f t="shared" si="102"/>
        <v>3.445233979898854</v>
      </c>
      <c r="AS205" s="17">
        <v>388</v>
      </c>
      <c r="AT205" s="17">
        <v>37</v>
      </c>
      <c r="AU205" s="17">
        <v>16</v>
      </c>
      <c r="AV205" s="17">
        <f t="shared" si="107"/>
        <v>441</v>
      </c>
      <c r="AW205" s="17" t="s">
        <v>14</v>
      </c>
      <c r="AX205" s="17"/>
      <c r="AY205" s="22">
        <v>7875.5938454032203</v>
      </c>
      <c r="AZ205" s="22">
        <v>34529.019491854153</v>
      </c>
      <c r="BA205" s="19">
        <f t="shared" si="114"/>
        <v>3.6182562602802215</v>
      </c>
      <c r="BB205" s="5">
        <v>2.9818181818181815</v>
      </c>
      <c r="BC205" s="19">
        <f t="shared" si="115"/>
        <v>0.62492259914454185</v>
      </c>
      <c r="BD205" s="17">
        <v>13</v>
      </c>
      <c r="BE205" s="20" t="s">
        <v>13</v>
      </c>
    </row>
    <row r="206" spans="1:57" x14ac:dyDescent="0.25">
      <c r="A206" s="16" t="s">
        <v>164</v>
      </c>
      <c r="B206" s="17" t="s">
        <v>165</v>
      </c>
      <c r="C206" s="17" t="s">
        <v>166</v>
      </c>
      <c r="D206" s="17">
        <v>44530</v>
      </c>
      <c r="E206" s="17" t="s">
        <v>164</v>
      </c>
      <c r="F206" s="17">
        <v>44196</v>
      </c>
      <c r="G206" s="17">
        <v>200000438</v>
      </c>
      <c r="H206" s="17" t="s">
        <v>49</v>
      </c>
      <c r="I206" s="17">
        <v>36</v>
      </c>
      <c r="J206" s="17">
        <v>1</v>
      </c>
      <c r="K206" s="17">
        <v>1</v>
      </c>
      <c r="L206" s="17" t="s">
        <v>167</v>
      </c>
      <c r="M206" s="17">
        <v>1698</v>
      </c>
      <c r="N206" s="17">
        <v>8</v>
      </c>
      <c r="O206" s="17">
        <v>10</v>
      </c>
      <c r="P206" s="17">
        <v>1</v>
      </c>
      <c r="Q206" s="17" t="s">
        <v>14</v>
      </c>
      <c r="R206" s="17" t="s">
        <v>20</v>
      </c>
      <c r="S206" s="17">
        <v>183</v>
      </c>
      <c r="T206" s="18">
        <f t="shared" si="108"/>
        <v>0.10777385159010601</v>
      </c>
      <c r="U206" s="17">
        <v>4544</v>
      </c>
      <c r="V206" s="17">
        <v>197</v>
      </c>
      <c r="W206" s="17"/>
      <c r="X206" s="17"/>
      <c r="Y206" s="17"/>
      <c r="Z206" s="17"/>
      <c r="AA206" s="17"/>
      <c r="AB206" s="17"/>
      <c r="AC206" s="17">
        <v>8</v>
      </c>
      <c r="AD206" s="17">
        <f t="shared" si="105"/>
        <v>4544</v>
      </c>
      <c r="AE206" s="19">
        <f t="shared" si="109"/>
        <v>2.6760895170789163</v>
      </c>
      <c r="AF206" s="19">
        <f t="shared" si="93"/>
        <v>24.830601092896174</v>
      </c>
      <c r="AG206" s="17">
        <f t="shared" si="106"/>
        <v>197</v>
      </c>
      <c r="AH206" s="19">
        <f t="shared" si="110"/>
        <v>11.601884570082451</v>
      </c>
      <c r="AI206" s="19">
        <f t="shared" si="97"/>
        <v>23.065989847715738</v>
      </c>
      <c r="AJ206" s="19">
        <f t="shared" si="98"/>
        <v>11.532994923857869</v>
      </c>
      <c r="AK206" s="17"/>
      <c r="AL206" s="19">
        <f t="shared" si="111"/>
        <v>0</v>
      </c>
      <c r="AM206" s="17">
        <v>195</v>
      </c>
      <c r="AN206" s="19">
        <f t="shared" si="112"/>
        <v>11.484098939929329</v>
      </c>
      <c r="AO206" s="17"/>
      <c r="AP206" s="17">
        <v>4479</v>
      </c>
      <c r="AQ206" s="19">
        <f t="shared" si="113"/>
        <v>2.637809187279152</v>
      </c>
      <c r="AR206" s="19">
        <f t="shared" si="102"/>
        <v>0.98569542253521125</v>
      </c>
      <c r="AS206" s="17">
        <v>483</v>
      </c>
      <c r="AT206" s="17">
        <v>8</v>
      </c>
      <c r="AU206" s="17">
        <v>0</v>
      </c>
      <c r="AV206" s="17">
        <f t="shared" si="107"/>
        <v>491</v>
      </c>
      <c r="AW206" s="17" t="s">
        <v>14</v>
      </c>
      <c r="AX206" s="17"/>
      <c r="AY206" s="22">
        <v>341.57811785042452</v>
      </c>
      <c r="AZ206" s="22">
        <v>4301.6873141724482</v>
      </c>
      <c r="BA206" s="19">
        <f t="shared" si="114"/>
        <v>2.5333847551074489</v>
      </c>
      <c r="BB206" s="21">
        <v>1.4</v>
      </c>
      <c r="BC206" s="19">
        <f t="shared" si="115"/>
        <v>1.6489988221436984</v>
      </c>
      <c r="BD206" s="17">
        <v>5</v>
      </c>
      <c r="BE206" s="20" t="s">
        <v>13</v>
      </c>
    </row>
    <row r="207" spans="1:57" x14ac:dyDescent="0.25">
      <c r="A207" s="16" t="s">
        <v>562</v>
      </c>
      <c r="B207" s="17" t="s">
        <v>563</v>
      </c>
      <c r="C207" s="17" t="s">
        <v>564</v>
      </c>
      <c r="D207" s="17">
        <v>44590</v>
      </c>
      <c r="E207" s="17" t="s">
        <v>562</v>
      </c>
      <c r="F207" s="17">
        <v>44197</v>
      </c>
      <c r="G207" s="17">
        <v>200072726</v>
      </c>
      <c r="H207" s="17" t="s">
        <v>278</v>
      </c>
      <c r="I207" s="17">
        <v>160</v>
      </c>
      <c r="J207" s="17">
        <v>1</v>
      </c>
      <c r="K207" s="17">
        <v>1</v>
      </c>
      <c r="L207" s="17" t="s">
        <v>277</v>
      </c>
      <c r="M207" s="17">
        <v>1680</v>
      </c>
      <c r="N207" s="17">
        <v>6</v>
      </c>
      <c r="O207" s="17">
        <v>10</v>
      </c>
      <c r="P207" s="17">
        <v>1</v>
      </c>
      <c r="Q207" s="17" t="s">
        <v>13</v>
      </c>
      <c r="R207" s="17" t="s">
        <v>20</v>
      </c>
      <c r="S207" s="17">
        <v>137</v>
      </c>
      <c r="T207" s="18">
        <f t="shared" si="108"/>
        <v>8.1547619047619049E-2</v>
      </c>
      <c r="U207" s="17">
        <v>2768</v>
      </c>
      <c r="V207" s="17">
        <v>192</v>
      </c>
      <c r="W207" s="17">
        <v>132</v>
      </c>
      <c r="X207" s="17">
        <v>3</v>
      </c>
      <c r="Y207" s="17">
        <v>122</v>
      </c>
      <c r="Z207" s="17">
        <v>4</v>
      </c>
      <c r="AA207" s="17">
        <v>0</v>
      </c>
      <c r="AB207" s="17">
        <v>0</v>
      </c>
      <c r="AC207" s="17">
        <v>9</v>
      </c>
      <c r="AD207" s="17">
        <f t="shared" si="105"/>
        <v>3022</v>
      </c>
      <c r="AE207" s="19">
        <f t="shared" si="109"/>
        <v>1.7988095238095239</v>
      </c>
      <c r="AF207" s="19">
        <f t="shared" si="93"/>
        <v>22.058394160583941</v>
      </c>
      <c r="AG207" s="17">
        <f t="shared" si="106"/>
        <v>199</v>
      </c>
      <c r="AH207" s="19">
        <f t="shared" si="110"/>
        <v>11.845238095238095</v>
      </c>
      <c r="AI207" s="19">
        <f t="shared" si="97"/>
        <v>15.185929648241206</v>
      </c>
      <c r="AJ207" s="19">
        <f t="shared" si="98"/>
        <v>7.5929648241206031</v>
      </c>
      <c r="AK207" s="17"/>
      <c r="AL207" s="19">
        <f t="shared" si="111"/>
        <v>0</v>
      </c>
      <c r="AM207" s="17">
        <v>109</v>
      </c>
      <c r="AN207" s="19">
        <f t="shared" si="112"/>
        <v>6.4880952380952381</v>
      </c>
      <c r="AO207" s="17">
        <v>1662</v>
      </c>
      <c r="AP207" s="17">
        <v>4046</v>
      </c>
      <c r="AQ207" s="19">
        <f t="shared" si="113"/>
        <v>2.4083333333333332</v>
      </c>
      <c r="AR207" s="19">
        <f t="shared" si="102"/>
        <v>1.3388484447385838</v>
      </c>
      <c r="AS207" s="17">
        <v>774</v>
      </c>
      <c r="AT207" s="17">
        <v>0</v>
      </c>
      <c r="AU207" s="17">
        <v>37</v>
      </c>
      <c r="AV207" s="17">
        <f t="shared" si="107"/>
        <v>811</v>
      </c>
      <c r="AW207" s="17" t="s">
        <v>14</v>
      </c>
      <c r="AX207" s="17"/>
      <c r="AY207" s="22">
        <v>704.67221492188639</v>
      </c>
      <c r="AZ207" s="22">
        <v>2691.0534106327864</v>
      </c>
      <c r="BA207" s="19">
        <f t="shared" si="114"/>
        <v>1.6018175063290394</v>
      </c>
      <c r="BB207" s="5">
        <v>0.7000909090909091</v>
      </c>
      <c r="BC207" s="19">
        <f t="shared" si="115"/>
        <v>0.83344155844155843</v>
      </c>
      <c r="BD207" s="17">
        <v>3</v>
      </c>
      <c r="BE207" s="20" t="s">
        <v>13</v>
      </c>
    </row>
    <row r="208" spans="1:57" x14ac:dyDescent="0.25">
      <c r="A208" s="16" t="s">
        <v>516</v>
      </c>
      <c r="B208" s="17" t="s">
        <v>517</v>
      </c>
      <c r="C208" s="17" t="s">
        <v>518</v>
      </c>
      <c r="D208" s="17">
        <v>44110</v>
      </c>
      <c r="E208" s="17" t="s">
        <v>516</v>
      </c>
      <c r="F208" s="17">
        <v>44199</v>
      </c>
      <c r="G208" s="17">
        <v>200072726</v>
      </c>
      <c r="H208" s="17" t="s">
        <v>278</v>
      </c>
      <c r="I208" s="17">
        <v>145</v>
      </c>
      <c r="J208" s="17">
        <v>1</v>
      </c>
      <c r="K208" s="17">
        <v>1</v>
      </c>
      <c r="L208" s="17" t="s">
        <v>277</v>
      </c>
      <c r="M208" s="17">
        <v>2033</v>
      </c>
      <c r="N208" s="17">
        <v>14.5</v>
      </c>
      <c r="O208" s="17">
        <v>27</v>
      </c>
      <c r="P208" s="17">
        <v>1</v>
      </c>
      <c r="Q208" s="17" t="s">
        <v>13</v>
      </c>
      <c r="R208" s="17" t="s">
        <v>20</v>
      </c>
      <c r="S208" s="17">
        <v>108</v>
      </c>
      <c r="T208" s="18">
        <f t="shared" si="108"/>
        <v>5.3123462862764391E-2</v>
      </c>
      <c r="U208" s="17">
        <v>2775</v>
      </c>
      <c r="V208" s="17">
        <v>258</v>
      </c>
      <c r="W208" s="17">
        <v>103</v>
      </c>
      <c r="X208" s="17">
        <v>24</v>
      </c>
      <c r="Y208" s="17">
        <v>117</v>
      </c>
      <c r="Z208" s="17">
        <v>25</v>
      </c>
      <c r="AA208" s="17"/>
      <c r="AB208" s="17"/>
      <c r="AC208" s="17">
        <v>8</v>
      </c>
      <c r="AD208" s="17">
        <f t="shared" si="105"/>
        <v>2995</v>
      </c>
      <c r="AE208" s="19">
        <f t="shared" si="109"/>
        <v>1.4731923266109199</v>
      </c>
      <c r="AF208" s="19">
        <f t="shared" si="93"/>
        <v>27.731481481481481</v>
      </c>
      <c r="AG208" s="17">
        <f t="shared" si="106"/>
        <v>307</v>
      </c>
      <c r="AH208" s="19">
        <f t="shared" si="110"/>
        <v>15.100836202656174</v>
      </c>
      <c r="AI208" s="19">
        <f t="shared" si="97"/>
        <v>9.7557003257328994</v>
      </c>
      <c r="AJ208" s="19">
        <f t="shared" si="98"/>
        <v>4.8778501628664497</v>
      </c>
      <c r="AK208" s="17"/>
      <c r="AL208" s="19">
        <f t="shared" si="111"/>
        <v>0</v>
      </c>
      <c r="AM208" s="17">
        <v>169</v>
      </c>
      <c r="AN208" s="19">
        <f t="shared" si="112"/>
        <v>8.312838170191835</v>
      </c>
      <c r="AO208" s="17">
        <v>2663</v>
      </c>
      <c r="AP208" s="17">
        <v>6740</v>
      </c>
      <c r="AQ208" s="19">
        <f t="shared" si="113"/>
        <v>3.3152975897688144</v>
      </c>
      <c r="AR208" s="19">
        <f t="shared" si="102"/>
        <v>2.2504173622704506</v>
      </c>
      <c r="AS208" s="17">
        <v>814</v>
      </c>
      <c r="AT208" s="17">
        <v>1</v>
      </c>
      <c r="AU208" s="17">
        <v>121</v>
      </c>
      <c r="AV208" s="17">
        <f t="shared" si="107"/>
        <v>936</v>
      </c>
      <c r="AW208" s="17" t="s">
        <v>14</v>
      </c>
      <c r="AX208" s="17"/>
      <c r="AY208" s="22">
        <v>1173.8731410216299</v>
      </c>
      <c r="AZ208" s="22">
        <v>4151.5246083631428</v>
      </c>
      <c r="BA208" s="19">
        <f t="shared" si="114"/>
        <v>2.0420681792243691</v>
      </c>
      <c r="BB208" s="5">
        <v>1.1418863636363636</v>
      </c>
      <c r="BC208" s="19">
        <f t="shared" si="115"/>
        <v>1.1233510709654342</v>
      </c>
      <c r="BD208" s="17">
        <v>12</v>
      </c>
      <c r="BE208" s="20" t="s">
        <v>13</v>
      </c>
    </row>
    <row r="209" spans="1:57" x14ac:dyDescent="0.25">
      <c r="A209" s="16" t="s">
        <v>568</v>
      </c>
      <c r="B209" s="17" t="s">
        <v>569</v>
      </c>
      <c r="C209" s="17" t="s">
        <v>570</v>
      </c>
      <c r="D209" s="17">
        <v>44660</v>
      </c>
      <c r="E209" s="17" t="s">
        <v>568</v>
      </c>
      <c r="F209" s="17">
        <v>44200</v>
      </c>
      <c r="G209" s="17">
        <v>200072726</v>
      </c>
      <c r="H209" s="17" t="s">
        <v>278</v>
      </c>
      <c r="I209" s="17">
        <v>162</v>
      </c>
      <c r="J209" s="17">
        <v>1</v>
      </c>
      <c r="K209" s="17">
        <v>1</v>
      </c>
      <c r="L209" s="17" t="s">
        <v>277</v>
      </c>
      <c r="M209" s="17">
        <v>347</v>
      </c>
      <c r="N209" s="17">
        <v>4</v>
      </c>
      <c r="O209" s="17">
        <v>5</v>
      </c>
      <c r="P209" s="17">
        <v>1</v>
      </c>
      <c r="Q209" s="17" t="s">
        <v>13</v>
      </c>
      <c r="R209" s="17" t="s">
        <v>20</v>
      </c>
      <c r="S209" s="17">
        <v>72</v>
      </c>
      <c r="T209" s="18">
        <f t="shared" si="108"/>
        <v>0.207492795389049</v>
      </c>
      <c r="U209" s="17">
        <v>1260</v>
      </c>
      <c r="V209" s="17">
        <v>83</v>
      </c>
      <c r="W209" s="17">
        <v>2</v>
      </c>
      <c r="X209" s="17">
        <v>0</v>
      </c>
      <c r="Y209" s="17">
        <v>0</v>
      </c>
      <c r="Z209" s="17">
        <v>0</v>
      </c>
      <c r="AA209" s="17">
        <v>0</v>
      </c>
      <c r="AB209" s="17">
        <v>0</v>
      </c>
      <c r="AC209" s="17">
        <v>0</v>
      </c>
      <c r="AD209" s="17">
        <f t="shared" si="105"/>
        <v>1262</v>
      </c>
      <c r="AE209" s="19">
        <f t="shared" si="109"/>
        <v>3.6368876080691641</v>
      </c>
      <c r="AF209" s="19">
        <f t="shared" ref="AF209:AF232" si="116">AD209/S209</f>
        <v>17.527777777777779</v>
      </c>
      <c r="AG209" s="17">
        <f t="shared" si="106"/>
        <v>83</v>
      </c>
      <c r="AH209" s="19">
        <f t="shared" si="110"/>
        <v>23.919308357348704</v>
      </c>
      <c r="AI209" s="19">
        <f t="shared" si="97"/>
        <v>15.204819277108435</v>
      </c>
      <c r="AJ209" s="19">
        <f t="shared" si="98"/>
        <v>7.6024096385542173</v>
      </c>
      <c r="AK209" s="17"/>
      <c r="AL209" s="19">
        <f t="shared" si="111"/>
        <v>0</v>
      </c>
      <c r="AM209" s="17">
        <v>16</v>
      </c>
      <c r="AN209" s="19">
        <f t="shared" si="112"/>
        <v>4.6109510086455332</v>
      </c>
      <c r="AO209" s="17">
        <v>366</v>
      </c>
      <c r="AP209" s="17">
        <v>540</v>
      </c>
      <c r="AQ209" s="19">
        <f t="shared" si="113"/>
        <v>1.5561959654178674</v>
      </c>
      <c r="AR209" s="19">
        <f t="shared" si="102"/>
        <v>0.42789223454833597</v>
      </c>
      <c r="AS209" s="17">
        <v>90</v>
      </c>
      <c r="AT209" s="17">
        <v>0</v>
      </c>
      <c r="AU209" s="17">
        <v>0</v>
      </c>
      <c r="AV209" s="17">
        <f t="shared" si="107"/>
        <v>90</v>
      </c>
      <c r="AW209" s="17" t="s">
        <v>14</v>
      </c>
      <c r="AX209" s="17"/>
      <c r="AY209" s="22">
        <v>94.049183405293789</v>
      </c>
      <c r="AZ209" s="22">
        <v>1122.3991612186999</v>
      </c>
      <c r="BA209" s="19">
        <f t="shared" si="114"/>
        <v>3.2345797153276652</v>
      </c>
      <c r="BB209" s="5">
        <v>0.26672727272727276</v>
      </c>
      <c r="BC209" s="19">
        <f t="shared" si="115"/>
        <v>1.5373329840188632</v>
      </c>
      <c r="BD209" s="17">
        <v>3</v>
      </c>
      <c r="BE209" s="20" t="s">
        <v>13</v>
      </c>
    </row>
    <row r="210" spans="1:57" x14ac:dyDescent="0.25">
      <c r="A210" s="16" t="s">
        <v>550</v>
      </c>
      <c r="B210" s="17" t="s">
        <v>551</v>
      </c>
      <c r="C210" s="17" t="s">
        <v>18</v>
      </c>
      <c r="D210" s="17">
        <v>44240</v>
      </c>
      <c r="E210" s="17" t="s">
        <v>550</v>
      </c>
      <c r="F210" s="17">
        <v>44201</v>
      </c>
      <c r="G210" s="17">
        <v>244400503</v>
      </c>
      <c r="H210" s="17" t="s">
        <v>96</v>
      </c>
      <c r="I210" s="17">
        <v>156</v>
      </c>
      <c r="J210" s="17">
        <v>1</v>
      </c>
      <c r="K210" s="17">
        <v>1</v>
      </c>
      <c r="L210" s="17" t="s">
        <v>194</v>
      </c>
      <c r="M210" s="17">
        <v>7572</v>
      </c>
      <c r="N210" s="17">
        <v>23</v>
      </c>
      <c r="O210" s="17">
        <v>58</v>
      </c>
      <c r="P210" s="17">
        <v>2</v>
      </c>
      <c r="Q210" s="17" t="s">
        <v>13</v>
      </c>
      <c r="R210" s="17" t="s">
        <v>20</v>
      </c>
      <c r="S210" s="17">
        <v>439</v>
      </c>
      <c r="T210" s="18">
        <f t="shared" si="108"/>
        <v>5.7976756471209721E-2</v>
      </c>
      <c r="U210" s="17">
        <v>16776</v>
      </c>
      <c r="V210" s="17">
        <v>1314</v>
      </c>
      <c r="W210" s="17">
        <v>320</v>
      </c>
      <c r="X210" s="17">
        <v>0</v>
      </c>
      <c r="Y210" s="17">
        <v>1270</v>
      </c>
      <c r="Z210" s="17">
        <v>83</v>
      </c>
      <c r="AA210" s="17">
        <v>16</v>
      </c>
      <c r="AB210" s="17">
        <v>4</v>
      </c>
      <c r="AC210" s="17">
        <v>43</v>
      </c>
      <c r="AD210" s="17">
        <f t="shared" si="105"/>
        <v>18382</v>
      </c>
      <c r="AE210" s="19">
        <f t="shared" si="109"/>
        <v>2.4276281035393557</v>
      </c>
      <c r="AF210" s="19">
        <f t="shared" si="116"/>
        <v>41.872437357630979</v>
      </c>
      <c r="AG210" s="17">
        <f t="shared" si="106"/>
        <v>1401</v>
      </c>
      <c r="AH210" s="19">
        <f t="shared" si="110"/>
        <v>18.502377179080824</v>
      </c>
      <c r="AI210" s="19">
        <f t="shared" si="97"/>
        <v>13.12062812276945</v>
      </c>
      <c r="AJ210" s="19">
        <f t="shared" si="98"/>
        <v>6.5603140613847248</v>
      </c>
      <c r="AK210" s="17">
        <v>2846</v>
      </c>
      <c r="AL210" s="19">
        <f t="shared" si="111"/>
        <v>37.585842577918648</v>
      </c>
      <c r="AM210" s="17">
        <v>1809</v>
      </c>
      <c r="AN210" s="19">
        <f t="shared" si="112"/>
        <v>23.890649762282091</v>
      </c>
      <c r="AO210" s="17">
        <v>12282</v>
      </c>
      <c r="AP210" s="17">
        <v>54768</v>
      </c>
      <c r="AQ210" s="19">
        <f t="shared" si="113"/>
        <v>7.2329635499207603</v>
      </c>
      <c r="AR210" s="19">
        <f t="shared" si="102"/>
        <v>2.9794364051789795</v>
      </c>
      <c r="AS210" s="17">
        <v>4982</v>
      </c>
      <c r="AT210" s="17"/>
      <c r="AU210" s="17">
        <v>165</v>
      </c>
      <c r="AV210" s="17">
        <f t="shared" si="107"/>
        <v>5147</v>
      </c>
      <c r="AW210" s="17" t="s">
        <v>13</v>
      </c>
      <c r="AX210" s="17" t="s">
        <v>43</v>
      </c>
      <c r="AY210" s="17">
        <v>2805</v>
      </c>
      <c r="AZ210" s="17">
        <v>18436</v>
      </c>
      <c r="BA210" s="19">
        <f t="shared" si="114"/>
        <v>2.4347596407818277</v>
      </c>
      <c r="BB210" s="17">
        <v>3.1</v>
      </c>
      <c r="BC210" s="19">
        <f t="shared" si="115"/>
        <v>0.81880612783940832</v>
      </c>
      <c r="BD210" s="17">
        <v>20</v>
      </c>
      <c r="BE210" s="20" t="s">
        <v>13</v>
      </c>
    </row>
    <row r="211" spans="1:57" x14ac:dyDescent="0.25">
      <c r="A211" s="16" t="s">
        <v>692</v>
      </c>
      <c r="B211" s="17" t="s">
        <v>693</v>
      </c>
      <c r="C211" s="17" t="s">
        <v>694</v>
      </c>
      <c r="D211" s="17">
        <v>44440</v>
      </c>
      <c r="E211" s="17" t="s">
        <v>692</v>
      </c>
      <c r="F211" s="17">
        <v>44202</v>
      </c>
      <c r="G211" s="17">
        <v>244400552</v>
      </c>
      <c r="H211" s="17" t="s">
        <v>15</v>
      </c>
      <c r="I211" s="17">
        <v>205</v>
      </c>
      <c r="J211" s="17">
        <v>1</v>
      </c>
      <c r="K211" s="17">
        <v>1</v>
      </c>
      <c r="L211" s="17" t="s">
        <v>12</v>
      </c>
      <c r="M211" s="17">
        <v>1838</v>
      </c>
      <c r="N211" s="17">
        <v>7</v>
      </c>
      <c r="O211" s="17">
        <v>50</v>
      </c>
      <c r="P211" s="17">
        <v>1</v>
      </c>
      <c r="Q211" s="17" t="s">
        <v>13</v>
      </c>
      <c r="R211" s="17" t="s">
        <v>42</v>
      </c>
      <c r="S211" s="17">
        <v>150</v>
      </c>
      <c r="T211" s="18">
        <f t="shared" si="108"/>
        <v>8.1610446137105552E-2</v>
      </c>
      <c r="U211" s="17">
        <v>4590</v>
      </c>
      <c r="V211" s="17"/>
      <c r="W211" s="17">
        <v>20</v>
      </c>
      <c r="X211" s="17"/>
      <c r="Y211" s="17">
        <v>227</v>
      </c>
      <c r="Z211" s="17"/>
      <c r="AA211" s="17">
        <v>0</v>
      </c>
      <c r="AB211" s="17">
        <v>0</v>
      </c>
      <c r="AC211" s="17"/>
      <c r="AD211" s="17">
        <f t="shared" si="105"/>
        <v>4837</v>
      </c>
      <c r="AE211" s="19">
        <f t="shared" si="109"/>
        <v>2.631664853101197</v>
      </c>
      <c r="AF211" s="19">
        <f t="shared" si="116"/>
        <v>32.24666666666667</v>
      </c>
      <c r="AG211" s="17">
        <f t="shared" si="106"/>
        <v>0</v>
      </c>
      <c r="AH211" s="19">
        <f t="shared" si="110"/>
        <v>0</v>
      </c>
      <c r="AI211" s="19"/>
      <c r="AJ211" s="19"/>
      <c r="AK211" s="17"/>
      <c r="AL211" s="19">
        <f t="shared" si="111"/>
        <v>0</v>
      </c>
      <c r="AM211" s="17">
        <v>323</v>
      </c>
      <c r="AN211" s="19">
        <f t="shared" si="112"/>
        <v>17.573449401523394</v>
      </c>
      <c r="AO211" s="17"/>
      <c r="AP211" s="17">
        <v>13127</v>
      </c>
      <c r="AQ211" s="19">
        <f t="shared" si="113"/>
        <v>7.1420021762785639</v>
      </c>
      <c r="AR211" s="19">
        <f t="shared" si="102"/>
        <v>2.713872234856316</v>
      </c>
      <c r="AS211" s="17"/>
      <c r="AT211" s="17"/>
      <c r="AU211" s="17"/>
      <c r="AV211" s="17">
        <f t="shared" si="107"/>
        <v>0</v>
      </c>
      <c r="AW211" s="17" t="s">
        <v>13</v>
      </c>
      <c r="AX211" s="17" t="s">
        <v>429</v>
      </c>
      <c r="AY211" s="22">
        <v>1026.7893199256368</v>
      </c>
      <c r="AZ211" s="22">
        <v>4763.4136307714998</v>
      </c>
      <c r="BA211" s="19">
        <f t="shared" si="114"/>
        <v>2.591628743618879</v>
      </c>
      <c r="BB211" s="5">
        <v>0.92906178489702518</v>
      </c>
      <c r="BC211" s="19">
        <f t="shared" si="115"/>
        <v>1.0109486233917575</v>
      </c>
      <c r="BD211" s="22">
        <v>13.45537757437071</v>
      </c>
      <c r="BE211" s="20" t="s">
        <v>14</v>
      </c>
    </row>
    <row r="212" spans="1:57" x14ac:dyDescent="0.25">
      <c r="A212" s="16" t="s">
        <v>213</v>
      </c>
      <c r="B212" s="17" t="s">
        <v>214</v>
      </c>
      <c r="C212" s="17" t="s">
        <v>215</v>
      </c>
      <c r="D212" s="17">
        <v>44470</v>
      </c>
      <c r="E212" s="17" t="s">
        <v>213</v>
      </c>
      <c r="F212" s="17">
        <v>44204</v>
      </c>
      <c r="G212" s="17">
        <v>244400404</v>
      </c>
      <c r="H212" s="17" t="s">
        <v>24</v>
      </c>
      <c r="I212" s="17">
        <v>49</v>
      </c>
      <c r="J212" s="17">
        <v>1</v>
      </c>
      <c r="K212" s="17">
        <v>1</v>
      </c>
      <c r="L212" s="17" t="s">
        <v>216</v>
      </c>
      <c r="M212" s="17">
        <v>10954</v>
      </c>
      <c r="N212" s="17">
        <v>16</v>
      </c>
      <c r="O212" s="17">
        <v>22</v>
      </c>
      <c r="P212" s="17">
        <v>1</v>
      </c>
      <c r="Q212" s="17" t="s">
        <v>13</v>
      </c>
      <c r="R212" s="17" t="s">
        <v>29</v>
      </c>
      <c r="S212" s="17">
        <v>562</v>
      </c>
      <c r="T212" s="18">
        <f t="shared" si="108"/>
        <v>5.1305459192988866E-2</v>
      </c>
      <c r="U212" s="17">
        <v>17548</v>
      </c>
      <c r="V212" s="17">
        <v>1059</v>
      </c>
      <c r="W212" s="17">
        <v>446</v>
      </c>
      <c r="X212" s="17">
        <v>7</v>
      </c>
      <c r="Y212" s="17">
        <v>826</v>
      </c>
      <c r="Z212" s="17">
        <v>115</v>
      </c>
      <c r="AA212" s="17">
        <v>0</v>
      </c>
      <c r="AB212" s="17">
        <v>0</v>
      </c>
      <c r="AC212" s="17">
        <v>45</v>
      </c>
      <c r="AD212" s="17">
        <f t="shared" si="105"/>
        <v>18820</v>
      </c>
      <c r="AE212" s="19">
        <f t="shared" si="109"/>
        <v>1.718093846996531</v>
      </c>
      <c r="AF212" s="19">
        <f t="shared" si="116"/>
        <v>33.487544483985765</v>
      </c>
      <c r="AG212" s="17">
        <f t="shared" si="106"/>
        <v>1181</v>
      </c>
      <c r="AH212" s="19">
        <f t="shared" si="110"/>
        <v>10.781449698740186</v>
      </c>
      <c r="AI212" s="19">
        <f>AD212/AG212</f>
        <v>15.935647756138865</v>
      </c>
      <c r="AJ212" s="19">
        <f>AI212/2</f>
        <v>7.9678238780694324</v>
      </c>
      <c r="AK212" s="17">
        <v>2544</v>
      </c>
      <c r="AL212" s="19">
        <f t="shared" si="111"/>
        <v>23.224392915829835</v>
      </c>
      <c r="AM212" s="17">
        <v>1695</v>
      </c>
      <c r="AN212" s="19">
        <f t="shared" si="112"/>
        <v>15.473799525287566</v>
      </c>
      <c r="AO212" s="17"/>
      <c r="AP212" s="17">
        <v>40615</v>
      </c>
      <c r="AQ212" s="19">
        <f t="shared" si="113"/>
        <v>3.7077779806463393</v>
      </c>
      <c r="AR212" s="19">
        <f t="shared" si="102"/>
        <v>2.15807651434644</v>
      </c>
      <c r="AS212" s="17">
        <v>88</v>
      </c>
      <c r="AT212" s="17"/>
      <c r="AU212" s="17">
        <v>19</v>
      </c>
      <c r="AV212" s="17">
        <f t="shared" si="107"/>
        <v>107</v>
      </c>
      <c r="AW212" s="17" t="s">
        <v>14</v>
      </c>
      <c r="AX212" s="17"/>
      <c r="AY212" s="17">
        <v>19800</v>
      </c>
      <c r="AZ212" s="17">
        <v>21807</v>
      </c>
      <c r="BA212" s="19">
        <f t="shared" si="114"/>
        <v>1.9907796238816871</v>
      </c>
      <c r="BB212" s="17">
        <v>3</v>
      </c>
      <c r="BC212" s="19">
        <f t="shared" si="115"/>
        <v>0.54774511593938291</v>
      </c>
      <c r="BD212" s="17">
        <v>48</v>
      </c>
      <c r="BE212" s="20" t="s">
        <v>13</v>
      </c>
    </row>
    <row r="213" spans="1:57" x14ac:dyDescent="0.25">
      <c r="A213" s="16" t="s">
        <v>238</v>
      </c>
      <c r="B213" s="17" t="s">
        <v>239</v>
      </c>
      <c r="C213" s="17" t="s">
        <v>240</v>
      </c>
      <c r="D213" s="17">
        <v>44650</v>
      </c>
      <c r="E213" s="17" t="s">
        <v>238</v>
      </c>
      <c r="F213" s="17">
        <v>44206</v>
      </c>
      <c r="G213" s="17">
        <v>200071546</v>
      </c>
      <c r="H213" s="17" t="s">
        <v>203</v>
      </c>
      <c r="I213" s="17">
        <v>57</v>
      </c>
      <c r="J213" s="17">
        <v>1</v>
      </c>
      <c r="K213" s="17">
        <v>1</v>
      </c>
      <c r="L213" s="17" t="s">
        <v>202</v>
      </c>
      <c r="M213" s="17">
        <v>1943</v>
      </c>
      <c r="N213" s="17">
        <v>4</v>
      </c>
      <c r="O213" s="17">
        <v>8</v>
      </c>
      <c r="P213" s="17">
        <v>0</v>
      </c>
      <c r="Q213" s="17" t="s">
        <v>14</v>
      </c>
      <c r="R213" s="17" t="s">
        <v>29</v>
      </c>
      <c r="S213" s="17">
        <v>50</v>
      </c>
      <c r="T213" s="18">
        <f t="shared" si="108"/>
        <v>2.573340195573855E-2</v>
      </c>
      <c r="U213" s="17">
        <v>1710</v>
      </c>
      <c r="V213" s="17">
        <v>266</v>
      </c>
      <c r="W213" s="17">
        <v>42</v>
      </c>
      <c r="X213" s="17">
        <v>0</v>
      </c>
      <c r="Y213" s="17">
        <v>1</v>
      </c>
      <c r="Z213" s="17">
        <v>0</v>
      </c>
      <c r="AA213" s="17">
        <v>0</v>
      </c>
      <c r="AB213" s="17">
        <v>0</v>
      </c>
      <c r="AC213" s="17">
        <v>0</v>
      </c>
      <c r="AD213" s="17">
        <f t="shared" si="105"/>
        <v>1753</v>
      </c>
      <c r="AE213" s="19">
        <f t="shared" si="109"/>
        <v>0.9022130725681935</v>
      </c>
      <c r="AF213" s="19">
        <f t="shared" si="116"/>
        <v>35.06</v>
      </c>
      <c r="AG213" s="17">
        <f t="shared" si="106"/>
        <v>266</v>
      </c>
      <c r="AH213" s="19">
        <f t="shared" si="110"/>
        <v>13.690169840452908</v>
      </c>
      <c r="AI213" s="19">
        <f>AD213/AG213</f>
        <v>6.5902255639097742</v>
      </c>
      <c r="AJ213" s="19">
        <f>AI213/2</f>
        <v>3.2951127819548871</v>
      </c>
      <c r="AK213" s="17"/>
      <c r="AL213" s="19">
        <f t="shared" si="111"/>
        <v>0</v>
      </c>
      <c r="AM213" s="17">
        <v>178</v>
      </c>
      <c r="AN213" s="19">
        <f t="shared" si="112"/>
        <v>9.1610910962429237</v>
      </c>
      <c r="AO213" s="17"/>
      <c r="AP213" s="17">
        <v>4682</v>
      </c>
      <c r="AQ213" s="19">
        <f t="shared" si="113"/>
        <v>2.4096757591353577</v>
      </c>
      <c r="AR213" s="19">
        <f t="shared" ref="AR213:AR232" si="117">AP213/AD213</f>
        <v>2.6708499714774674</v>
      </c>
      <c r="AS213" s="17">
        <v>1711</v>
      </c>
      <c r="AT213" s="17">
        <v>0</v>
      </c>
      <c r="AU213" s="17">
        <v>0</v>
      </c>
      <c r="AV213" s="17">
        <f t="shared" si="107"/>
        <v>1711</v>
      </c>
      <c r="AW213" s="17" t="s">
        <v>14</v>
      </c>
      <c r="AX213" s="17"/>
      <c r="AY213" s="17">
        <v>0</v>
      </c>
      <c r="AZ213" s="17">
        <v>2500</v>
      </c>
      <c r="BA213" s="19">
        <f t="shared" si="114"/>
        <v>1.2866700977869274</v>
      </c>
      <c r="BB213" s="21">
        <v>0.1</v>
      </c>
      <c r="BC213" s="19">
        <f t="shared" si="115"/>
        <v>0.1029336078229542</v>
      </c>
      <c r="BD213" s="17">
        <v>12</v>
      </c>
      <c r="BE213" s="20" t="s">
        <v>13</v>
      </c>
    </row>
    <row r="214" spans="1:57" x14ac:dyDescent="0.25">
      <c r="A214" s="16" t="s">
        <v>695</v>
      </c>
      <c r="B214" s="17" t="s">
        <v>696</v>
      </c>
      <c r="C214" s="17" t="s">
        <v>697</v>
      </c>
      <c r="D214" s="17">
        <v>44440</v>
      </c>
      <c r="E214" s="17" t="s">
        <v>695</v>
      </c>
      <c r="F214" s="17">
        <v>44207</v>
      </c>
      <c r="G214" s="17">
        <v>244400552</v>
      </c>
      <c r="H214" s="17" t="s">
        <v>15</v>
      </c>
      <c r="I214" s="17">
        <v>206</v>
      </c>
      <c r="J214" s="17">
        <v>1</v>
      </c>
      <c r="K214" s="17">
        <v>1</v>
      </c>
      <c r="L214" s="17" t="s">
        <v>12</v>
      </c>
      <c r="M214" s="17">
        <v>1124</v>
      </c>
      <c r="N214" s="17">
        <v>6</v>
      </c>
      <c r="O214" s="17">
        <v>5</v>
      </c>
      <c r="P214" s="17">
        <v>1</v>
      </c>
      <c r="Q214" s="17" t="s">
        <v>13</v>
      </c>
      <c r="R214" s="17" t="s">
        <v>42</v>
      </c>
      <c r="S214" s="17">
        <v>126</v>
      </c>
      <c r="T214" s="18">
        <f t="shared" si="108"/>
        <v>0.11209964412811388</v>
      </c>
      <c r="U214" s="17">
        <v>4487</v>
      </c>
      <c r="V214" s="17"/>
      <c r="W214" s="17">
        <v>14</v>
      </c>
      <c r="X214" s="17"/>
      <c r="Y214" s="17">
        <v>415</v>
      </c>
      <c r="Z214" s="17"/>
      <c r="AA214" s="17">
        <v>0</v>
      </c>
      <c r="AB214" s="17">
        <v>0</v>
      </c>
      <c r="AC214" s="17"/>
      <c r="AD214" s="17">
        <f t="shared" si="105"/>
        <v>4916</v>
      </c>
      <c r="AE214" s="19">
        <f t="shared" si="109"/>
        <v>4.3736654804270465</v>
      </c>
      <c r="AF214" s="19">
        <f t="shared" si="116"/>
        <v>39.015873015873019</v>
      </c>
      <c r="AG214" s="17">
        <f t="shared" si="106"/>
        <v>0</v>
      </c>
      <c r="AH214" s="19">
        <f t="shared" si="110"/>
        <v>0</v>
      </c>
      <c r="AI214" s="19"/>
      <c r="AJ214" s="19"/>
      <c r="AK214" s="17"/>
      <c r="AL214" s="19">
        <f t="shared" si="111"/>
        <v>0</v>
      </c>
      <c r="AM214" s="17">
        <v>187</v>
      </c>
      <c r="AN214" s="19">
        <f t="shared" si="112"/>
        <v>16.637010676156585</v>
      </c>
      <c r="AO214" s="17"/>
      <c r="AP214" s="17">
        <v>9290</v>
      </c>
      <c r="AQ214" s="19">
        <f t="shared" si="113"/>
        <v>8.265124555160142</v>
      </c>
      <c r="AR214" s="19">
        <f t="shared" si="117"/>
        <v>1.8897477624084622</v>
      </c>
      <c r="AS214" s="17"/>
      <c r="AT214" s="17"/>
      <c r="AU214" s="17"/>
      <c r="AV214" s="17">
        <f t="shared" si="107"/>
        <v>0</v>
      </c>
      <c r="AW214" s="17" t="s">
        <v>13</v>
      </c>
      <c r="AX214" s="17" t="s">
        <v>429</v>
      </c>
      <c r="AY214" s="22">
        <v>726.66053036559504</v>
      </c>
      <c r="AZ214" s="22">
        <v>3371.0758459562148</v>
      </c>
      <c r="BA214" s="19">
        <f t="shared" si="114"/>
        <v>2.9991777988934296</v>
      </c>
      <c r="BB214" s="5">
        <v>0.79633867276887871</v>
      </c>
      <c r="BC214" s="19">
        <f t="shared" si="115"/>
        <v>1.4169727273467594</v>
      </c>
      <c r="BD214" s="22">
        <v>11.533180778032037</v>
      </c>
      <c r="BE214" s="20" t="s">
        <v>14</v>
      </c>
    </row>
    <row r="215" spans="1:57" x14ac:dyDescent="0.25">
      <c r="A215" s="16" t="s">
        <v>168</v>
      </c>
      <c r="B215" s="17" t="s">
        <v>169</v>
      </c>
      <c r="C215" s="17" t="s">
        <v>170</v>
      </c>
      <c r="D215" s="17">
        <v>44170</v>
      </c>
      <c r="E215" s="17" t="s">
        <v>168</v>
      </c>
      <c r="F215" s="17">
        <v>44208</v>
      </c>
      <c r="G215" s="17">
        <v>244400537</v>
      </c>
      <c r="H215" s="17" t="s">
        <v>119</v>
      </c>
      <c r="I215" s="17">
        <v>37</v>
      </c>
      <c r="J215" s="17">
        <v>1</v>
      </c>
      <c r="K215" s="17">
        <v>1</v>
      </c>
      <c r="L215" s="17" t="s">
        <v>118</v>
      </c>
      <c r="M215" s="17">
        <v>964</v>
      </c>
      <c r="N215" s="17">
        <v>4</v>
      </c>
      <c r="O215" s="17">
        <v>10</v>
      </c>
      <c r="P215" s="17">
        <v>1</v>
      </c>
      <c r="Q215" s="17" t="s">
        <v>14</v>
      </c>
      <c r="R215" s="17" t="s">
        <v>20</v>
      </c>
      <c r="S215" s="17">
        <v>47</v>
      </c>
      <c r="T215" s="18">
        <f t="shared" si="108"/>
        <v>4.8755186721991702E-2</v>
      </c>
      <c r="U215" s="17">
        <v>1997</v>
      </c>
      <c r="V215" s="17">
        <v>176</v>
      </c>
      <c r="W215" s="17">
        <v>0</v>
      </c>
      <c r="X215" s="17">
        <v>0</v>
      </c>
      <c r="Y215" s="17">
        <v>50</v>
      </c>
      <c r="Z215" s="17">
        <v>0</v>
      </c>
      <c r="AA215" s="17">
        <v>0</v>
      </c>
      <c r="AB215" s="17">
        <v>0</v>
      </c>
      <c r="AC215" s="17">
        <v>4</v>
      </c>
      <c r="AD215" s="17">
        <f t="shared" si="105"/>
        <v>2047</v>
      </c>
      <c r="AE215" s="19">
        <f t="shared" si="109"/>
        <v>2.1234439834024896</v>
      </c>
      <c r="AF215" s="19">
        <f t="shared" si="116"/>
        <v>43.553191489361701</v>
      </c>
      <c r="AG215" s="17">
        <f t="shared" si="106"/>
        <v>176</v>
      </c>
      <c r="AH215" s="19">
        <f t="shared" si="110"/>
        <v>18.257261410788381</v>
      </c>
      <c r="AI215" s="19">
        <f>AD215/AG215</f>
        <v>11.630681818181818</v>
      </c>
      <c r="AJ215" s="19">
        <f>AI215/2</f>
        <v>5.8153409090909092</v>
      </c>
      <c r="AK215" s="17"/>
      <c r="AL215" s="19">
        <f t="shared" si="111"/>
        <v>0</v>
      </c>
      <c r="AM215" s="17">
        <v>126</v>
      </c>
      <c r="AN215" s="19">
        <f t="shared" si="112"/>
        <v>13.070539419087137</v>
      </c>
      <c r="AO215" s="17">
        <v>916</v>
      </c>
      <c r="AP215" s="17">
        <v>3948</v>
      </c>
      <c r="AQ215" s="19">
        <f t="shared" si="113"/>
        <v>4.0954356846473026</v>
      </c>
      <c r="AR215" s="19">
        <f t="shared" si="117"/>
        <v>1.928676111382511</v>
      </c>
      <c r="AS215" s="17">
        <v>746</v>
      </c>
      <c r="AT215" s="17">
        <v>1</v>
      </c>
      <c r="AU215" s="17">
        <v>28</v>
      </c>
      <c r="AV215" s="17">
        <f t="shared" si="107"/>
        <v>775</v>
      </c>
      <c r="AW215" s="17" t="s">
        <v>14</v>
      </c>
      <c r="AX215" s="17"/>
      <c r="AY215" s="22">
        <v>362.7206717708076</v>
      </c>
      <c r="AZ215" s="22">
        <v>2238.3501896333755</v>
      </c>
      <c r="BA215" s="19">
        <f t="shared" si="114"/>
        <v>2.321940030740016</v>
      </c>
      <c r="BB215" s="5">
        <v>0.44285714285714284</v>
      </c>
      <c r="BC215" s="19">
        <f t="shared" si="115"/>
        <v>0.91879075281564904</v>
      </c>
      <c r="BD215" s="17">
        <v>6</v>
      </c>
      <c r="BE215" s="20" t="s">
        <v>14</v>
      </c>
    </row>
    <row r="216" spans="1:57" x14ac:dyDescent="0.25">
      <c r="A216" s="16" t="s">
        <v>97</v>
      </c>
      <c r="B216" s="17" t="s">
        <v>98</v>
      </c>
      <c r="C216" s="17" t="s">
        <v>99</v>
      </c>
      <c r="D216" s="17">
        <v>44119</v>
      </c>
      <c r="E216" s="17" t="s">
        <v>97</v>
      </c>
      <c r="F216" s="17">
        <v>44209</v>
      </c>
      <c r="G216" s="17">
        <v>244400503</v>
      </c>
      <c r="H216" s="17" t="s">
        <v>96</v>
      </c>
      <c r="I216" s="17">
        <v>19</v>
      </c>
      <c r="J216" s="17">
        <v>1</v>
      </c>
      <c r="K216" s="17">
        <v>1</v>
      </c>
      <c r="L216" s="17" t="s">
        <v>100</v>
      </c>
      <c r="M216" s="17">
        <v>10490</v>
      </c>
      <c r="N216" s="17">
        <v>24</v>
      </c>
      <c r="O216" s="17">
        <v>40</v>
      </c>
      <c r="P216" s="17">
        <v>7</v>
      </c>
      <c r="Q216" s="17" t="s">
        <v>13</v>
      </c>
      <c r="R216" s="17" t="s">
        <v>20</v>
      </c>
      <c r="S216" s="17">
        <v>800</v>
      </c>
      <c r="T216" s="18">
        <f t="shared" si="108"/>
        <v>7.6263107721639661E-2</v>
      </c>
      <c r="U216" s="17">
        <v>23138</v>
      </c>
      <c r="V216" s="17">
        <v>1900</v>
      </c>
      <c r="W216" s="17">
        <v>283</v>
      </c>
      <c r="X216" s="17">
        <v>34</v>
      </c>
      <c r="Y216" s="17">
        <v>2874</v>
      </c>
      <c r="Z216" s="17">
        <v>112</v>
      </c>
      <c r="AA216" s="17">
        <v>422</v>
      </c>
      <c r="AB216" s="17">
        <v>26</v>
      </c>
      <c r="AC216" s="17">
        <v>55</v>
      </c>
      <c r="AD216" s="17">
        <f t="shared" si="105"/>
        <v>26717</v>
      </c>
      <c r="AE216" s="19">
        <f t="shared" si="109"/>
        <v>2.5469018112488082</v>
      </c>
      <c r="AF216" s="19">
        <f t="shared" si="116"/>
        <v>33.396250000000002</v>
      </c>
      <c r="AG216" s="17">
        <f t="shared" si="106"/>
        <v>2072</v>
      </c>
      <c r="AH216" s="19">
        <f t="shared" si="110"/>
        <v>19.752144899904671</v>
      </c>
      <c r="AI216" s="19">
        <f>AD216/AG216</f>
        <v>12.894305019305019</v>
      </c>
      <c r="AJ216" s="19">
        <f>AI216/2</f>
        <v>6.4471525096525095</v>
      </c>
      <c r="AK216" s="17">
        <v>4161</v>
      </c>
      <c r="AL216" s="19">
        <f t="shared" si="111"/>
        <v>39.666348903717825</v>
      </c>
      <c r="AM216" s="17">
        <v>2792</v>
      </c>
      <c r="AN216" s="19">
        <f t="shared" si="112"/>
        <v>26.615824594852239</v>
      </c>
      <c r="AO216" s="17">
        <v>28028</v>
      </c>
      <c r="AP216" s="17">
        <v>119869</v>
      </c>
      <c r="AQ216" s="19">
        <f t="shared" si="113"/>
        <v>11.42697807435653</v>
      </c>
      <c r="AR216" s="19">
        <f t="shared" si="117"/>
        <v>4.4866190066249949</v>
      </c>
      <c r="AS216" s="17">
        <v>2460</v>
      </c>
      <c r="AT216" s="17"/>
      <c r="AU216" s="17">
        <v>328</v>
      </c>
      <c r="AV216" s="17">
        <f t="shared" si="107"/>
        <v>2788</v>
      </c>
      <c r="AW216" s="17" t="s">
        <v>14</v>
      </c>
      <c r="AX216" s="17"/>
      <c r="AY216" s="17">
        <v>4000</v>
      </c>
      <c r="AZ216" s="17">
        <v>27250</v>
      </c>
      <c r="BA216" s="19">
        <f t="shared" si="114"/>
        <v>2.5977121067683506</v>
      </c>
      <c r="BB216" s="17">
        <v>4.6500000000000004</v>
      </c>
      <c r="BC216" s="19">
        <f t="shared" si="115"/>
        <v>0.88655862726406098</v>
      </c>
      <c r="BD216" s="17">
        <v>73</v>
      </c>
      <c r="BE216" s="20" t="s">
        <v>13</v>
      </c>
    </row>
    <row r="217" spans="1:57" x14ac:dyDescent="0.25">
      <c r="A217" s="16" t="s">
        <v>62</v>
      </c>
      <c r="B217" s="17" t="s">
        <v>63</v>
      </c>
      <c r="C217" s="17" t="s">
        <v>18</v>
      </c>
      <c r="D217" s="17">
        <v>44570</v>
      </c>
      <c r="E217" s="17" t="s">
        <v>62</v>
      </c>
      <c r="F217" s="17">
        <v>44210</v>
      </c>
      <c r="G217" s="17">
        <v>244400644</v>
      </c>
      <c r="H217" s="17" t="s">
        <v>67</v>
      </c>
      <c r="I217" s="17">
        <v>12</v>
      </c>
      <c r="J217" s="17">
        <v>1</v>
      </c>
      <c r="K217" s="17">
        <v>1</v>
      </c>
      <c r="L217" s="17" t="s">
        <v>64</v>
      </c>
      <c r="M217" s="17">
        <v>8186</v>
      </c>
      <c r="N217" s="17">
        <v>19</v>
      </c>
      <c r="O217" s="17">
        <v>15</v>
      </c>
      <c r="P217" s="17">
        <v>2</v>
      </c>
      <c r="Q217" s="17" t="s">
        <v>13</v>
      </c>
      <c r="R217" s="17" t="s">
        <v>65</v>
      </c>
      <c r="S217" s="17">
        <v>324</v>
      </c>
      <c r="T217" s="18">
        <f t="shared" si="108"/>
        <v>3.9579770339604199E-2</v>
      </c>
      <c r="U217" s="17">
        <v>14292</v>
      </c>
      <c r="V217" s="17">
        <v>1342</v>
      </c>
      <c r="W217" s="17">
        <v>171</v>
      </c>
      <c r="X217" s="17">
        <v>22</v>
      </c>
      <c r="Y217" s="17">
        <v>1767</v>
      </c>
      <c r="Z217" s="17">
        <v>120</v>
      </c>
      <c r="AA217" s="17">
        <v>0</v>
      </c>
      <c r="AB217" s="17">
        <v>0</v>
      </c>
      <c r="AC217" s="17">
        <v>49</v>
      </c>
      <c r="AD217" s="17">
        <f t="shared" si="105"/>
        <v>16230</v>
      </c>
      <c r="AE217" s="19">
        <f t="shared" si="109"/>
        <v>1.9826533105301736</v>
      </c>
      <c r="AF217" s="19">
        <f t="shared" si="116"/>
        <v>50.092592592592595</v>
      </c>
      <c r="AG217" s="17">
        <f t="shared" si="106"/>
        <v>1484</v>
      </c>
      <c r="AH217" s="19">
        <f t="shared" si="110"/>
        <v>18.128512093818713</v>
      </c>
      <c r="AI217" s="19">
        <f>AD217/AG217</f>
        <v>10.936657681940702</v>
      </c>
      <c r="AJ217" s="19">
        <f>AI217/2</f>
        <v>5.4683288409703508</v>
      </c>
      <c r="AK217" s="17">
        <v>809</v>
      </c>
      <c r="AL217" s="19">
        <f t="shared" si="111"/>
        <v>9.8827266064011727</v>
      </c>
      <c r="AM217" s="17">
        <v>730</v>
      </c>
      <c r="AN217" s="19">
        <f t="shared" si="112"/>
        <v>8.917664304910824</v>
      </c>
      <c r="AO217" s="17"/>
      <c r="AP217" s="17">
        <v>42959</v>
      </c>
      <c r="AQ217" s="19">
        <f t="shared" si="113"/>
        <v>5.2478622037625211</v>
      </c>
      <c r="AR217" s="19">
        <f t="shared" si="117"/>
        <v>2.6468884781269253</v>
      </c>
      <c r="AS217" s="17">
        <v>112</v>
      </c>
      <c r="AT217" s="17"/>
      <c r="AU217" s="17">
        <v>10</v>
      </c>
      <c r="AV217" s="17">
        <f t="shared" si="107"/>
        <v>122</v>
      </c>
      <c r="AW217" s="17" t="s">
        <v>13</v>
      </c>
      <c r="AX217" s="17" t="s">
        <v>43</v>
      </c>
      <c r="AY217" s="22">
        <v>9686.2000000000007</v>
      </c>
      <c r="AZ217" s="17">
        <v>27200</v>
      </c>
      <c r="BA217" s="19">
        <f t="shared" si="114"/>
        <v>3.3227461519667725</v>
      </c>
      <c r="BB217" s="5">
        <v>5.2222222222222223</v>
      </c>
      <c r="BC217" s="19">
        <f t="shared" si="115"/>
        <v>1.2758910877650189</v>
      </c>
      <c r="BD217" s="17">
        <v>0</v>
      </c>
      <c r="BE217" s="20" t="s">
        <v>13</v>
      </c>
    </row>
    <row r="218" spans="1:57" x14ac:dyDescent="0.25">
      <c r="A218" s="23" t="s">
        <v>838</v>
      </c>
      <c r="B218" s="17" t="s">
        <v>668</v>
      </c>
      <c r="C218" s="17" t="s">
        <v>669</v>
      </c>
      <c r="D218" s="17">
        <v>44150</v>
      </c>
      <c r="E218" s="17" t="s">
        <v>665</v>
      </c>
      <c r="F218" s="17">
        <v>44163</v>
      </c>
      <c r="G218" s="17">
        <v>244400552</v>
      </c>
      <c r="H218" s="17" t="s">
        <v>15</v>
      </c>
      <c r="I218" s="17">
        <v>195</v>
      </c>
      <c r="J218" s="17">
        <v>1</v>
      </c>
      <c r="K218" s="17">
        <v>1</v>
      </c>
      <c r="L218" s="17" t="s">
        <v>12</v>
      </c>
      <c r="M218" s="21">
        <v>2400</v>
      </c>
      <c r="N218" s="17">
        <v>7.5</v>
      </c>
      <c r="O218" s="17">
        <v>10</v>
      </c>
      <c r="P218" s="17">
        <v>1</v>
      </c>
      <c r="Q218" s="17" t="s">
        <v>13</v>
      </c>
      <c r="R218" s="17" t="s">
        <v>42</v>
      </c>
      <c r="S218" s="17">
        <v>146</v>
      </c>
      <c r="T218" s="18">
        <f t="shared" si="108"/>
        <v>6.0833333333333336E-2</v>
      </c>
      <c r="U218" s="17">
        <v>5791</v>
      </c>
      <c r="V218" s="17"/>
      <c r="W218" s="17">
        <v>510</v>
      </c>
      <c r="X218" s="17"/>
      <c r="Y218" s="17">
        <v>253</v>
      </c>
      <c r="Z218" s="17"/>
      <c r="AA218" s="17">
        <v>0</v>
      </c>
      <c r="AB218" s="17">
        <v>0</v>
      </c>
      <c r="AC218" s="17"/>
      <c r="AD218" s="17">
        <f t="shared" si="105"/>
        <v>6554</v>
      </c>
      <c r="AE218" s="19">
        <f t="shared" si="109"/>
        <v>2.7308333333333334</v>
      </c>
      <c r="AF218" s="19">
        <f t="shared" si="116"/>
        <v>44.890410958904113</v>
      </c>
      <c r="AG218" s="17">
        <f t="shared" si="106"/>
        <v>0</v>
      </c>
      <c r="AH218" s="19">
        <f t="shared" si="110"/>
        <v>0</v>
      </c>
      <c r="AI218" s="19"/>
      <c r="AJ218" s="19"/>
      <c r="AK218" s="17"/>
      <c r="AL218" s="19">
        <f t="shared" si="111"/>
        <v>0</v>
      </c>
      <c r="AM218" s="17">
        <v>377</v>
      </c>
      <c r="AN218" s="19">
        <f t="shared" si="112"/>
        <v>15.708333333333334</v>
      </c>
      <c r="AO218" s="17"/>
      <c r="AP218" s="17">
        <v>10682</v>
      </c>
      <c r="AQ218" s="19">
        <f t="shared" si="113"/>
        <v>4.4508333333333336</v>
      </c>
      <c r="AR218" s="19">
        <f t="shared" si="117"/>
        <v>1.629844369850473</v>
      </c>
      <c r="AS218" s="17"/>
      <c r="AT218" s="17"/>
      <c r="AU218" s="17"/>
      <c r="AV218" s="17">
        <f t="shared" si="107"/>
        <v>0</v>
      </c>
      <c r="AW218" s="17" t="s">
        <v>13</v>
      </c>
      <c r="AX218" s="17" t="s">
        <v>429</v>
      </c>
      <c r="AY218" s="22">
        <v>835.54228044836225</v>
      </c>
      <c r="AZ218" s="22">
        <v>3876.1929156624637</v>
      </c>
      <c r="BA218" s="19">
        <f t="shared" si="114"/>
        <v>1.6150803815260266</v>
      </c>
      <c r="BB218" s="5">
        <v>0.99542334096109841</v>
      </c>
      <c r="BC218" s="19">
        <f t="shared" si="115"/>
        <v>0.82951945080091538</v>
      </c>
      <c r="BD218" s="22">
        <v>14.416475972540045</v>
      </c>
      <c r="BE218" s="20" t="s">
        <v>14</v>
      </c>
    </row>
    <row r="219" spans="1:57" x14ac:dyDescent="0.25">
      <c r="A219" s="23" t="s">
        <v>837</v>
      </c>
      <c r="B219" s="17" t="s">
        <v>666</v>
      </c>
      <c r="C219" s="17" t="s">
        <v>667</v>
      </c>
      <c r="D219" s="17">
        <v>44150</v>
      </c>
      <c r="E219" s="17" t="s">
        <v>665</v>
      </c>
      <c r="F219" s="17">
        <v>44163</v>
      </c>
      <c r="G219" s="17">
        <v>244400552</v>
      </c>
      <c r="H219" s="17" t="s">
        <v>15</v>
      </c>
      <c r="I219" s="17">
        <v>194</v>
      </c>
      <c r="J219" s="17">
        <v>1</v>
      </c>
      <c r="K219" s="17">
        <v>1</v>
      </c>
      <c r="L219" s="17" t="s">
        <v>12</v>
      </c>
      <c r="M219" s="21">
        <v>2535</v>
      </c>
      <c r="N219" s="17">
        <v>4</v>
      </c>
      <c r="O219" s="17">
        <v>10</v>
      </c>
      <c r="P219" s="17">
        <v>1</v>
      </c>
      <c r="Q219" s="17" t="s">
        <v>13</v>
      </c>
      <c r="R219" s="17" t="s">
        <v>42</v>
      </c>
      <c r="S219" s="17">
        <v>144</v>
      </c>
      <c r="T219" s="18">
        <f t="shared" si="108"/>
        <v>5.6804733727810648E-2</v>
      </c>
      <c r="U219" s="17">
        <v>4710</v>
      </c>
      <c r="V219" s="17"/>
      <c r="W219" s="17">
        <v>270</v>
      </c>
      <c r="X219" s="17"/>
      <c r="Y219" s="17">
        <v>261</v>
      </c>
      <c r="Z219" s="17"/>
      <c r="AA219" s="17">
        <v>0</v>
      </c>
      <c r="AB219" s="17">
        <v>0</v>
      </c>
      <c r="AC219" s="17"/>
      <c r="AD219" s="17">
        <f t="shared" si="105"/>
        <v>5241</v>
      </c>
      <c r="AE219" s="19">
        <f t="shared" si="109"/>
        <v>2.0674556213017752</v>
      </c>
      <c r="AF219" s="19">
        <f t="shared" si="116"/>
        <v>36.395833333333336</v>
      </c>
      <c r="AG219" s="17">
        <f t="shared" si="106"/>
        <v>0</v>
      </c>
      <c r="AH219" s="19">
        <f t="shared" si="110"/>
        <v>0</v>
      </c>
      <c r="AI219" s="19"/>
      <c r="AJ219" s="19"/>
      <c r="AK219" s="17"/>
      <c r="AL219" s="19">
        <f t="shared" si="111"/>
        <v>0</v>
      </c>
      <c r="AM219" s="17">
        <v>277</v>
      </c>
      <c r="AN219" s="19">
        <f t="shared" si="112"/>
        <v>10.927021696252465</v>
      </c>
      <c r="AO219" s="17"/>
      <c r="AP219" s="17">
        <v>12554</v>
      </c>
      <c r="AQ219" s="19">
        <f t="shared" si="113"/>
        <v>4.9522682445759365</v>
      </c>
      <c r="AR219" s="19">
        <f t="shared" si="117"/>
        <v>2.3953443999236788</v>
      </c>
      <c r="AS219" s="17"/>
      <c r="AT219" s="17"/>
      <c r="AU219" s="17"/>
      <c r="AV219" s="17">
        <f t="shared" si="107"/>
        <v>0</v>
      </c>
      <c r="AW219" s="17" t="s">
        <v>13</v>
      </c>
      <c r="AX219" s="17" t="s">
        <v>429</v>
      </c>
      <c r="AY219" s="22">
        <v>981.96946159415279</v>
      </c>
      <c r="AZ219" s="22">
        <v>4555.4882852674191</v>
      </c>
      <c r="BA219" s="19">
        <f t="shared" si="114"/>
        <v>1.7970367989220588</v>
      </c>
      <c r="BB219" s="5">
        <v>0.53089244851258577</v>
      </c>
      <c r="BC219" s="19">
        <f t="shared" si="115"/>
        <v>0.41885005799809533</v>
      </c>
      <c r="BD219" s="22">
        <v>7.6887871853546912</v>
      </c>
      <c r="BE219" s="20" t="s">
        <v>14</v>
      </c>
    </row>
    <row r="220" spans="1:57" x14ac:dyDescent="0.25">
      <c r="A220" s="16" t="s">
        <v>92</v>
      </c>
      <c r="B220" s="17" t="s">
        <v>452</v>
      </c>
      <c r="C220" s="17" t="s">
        <v>453</v>
      </c>
      <c r="D220" s="17">
        <v>44330</v>
      </c>
      <c r="E220" s="17" t="s">
        <v>92</v>
      </c>
      <c r="F220" s="17">
        <v>44212</v>
      </c>
      <c r="G220" s="17">
        <v>200067866</v>
      </c>
      <c r="H220" s="17" t="s">
        <v>416</v>
      </c>
      <c r="I220" s="17">
        <v>125</v>
      </c>
      <c r="J220" s="17">
        <v>1</v>
      </c>
      <c r="K220" s="17">
        <v>1</v>
      </c>
      <c r="L220" s="17" t="s">
        <v>454</v>
      </c>
      <c r="M220" s="17">
        <v>9684</v>
      </c>
      <c r="N220" s="17">
        <v>20</v>
      </c>
      <c r="O220" s="17">
        <v>20</v>
      </c>
      <c r="P220" s="17">
        <v>3</v>
      </c>
      <c r="Q220" s="17" t="s">
        <v>13</v>
      </c>
      <c r="R220" s="17" t="s">
        <v>133</v>
      </c>
      <c r="S220" s="17">
        <v>624</v>
      </c>
      <c r="T220" s="18">
        <f t="shared" si="108"/>
        <v>6.4436183395291197E-2</v>
      </c>
      <c r="U220" s="17">
        <v>26588</v>
      </c>
      <c r="V220" s="17">
        <v>3179</v>
      </c>
      <c r="W220" s="17">
        <v>224</v>
      </c>
      <c r="X220" s="17">
        <v>102</v>
      </c>
      <c r="Y220" s="17">
        <v>1969</v>
      </c>
      <c r="Z220" s="17">
        <v>134</v>
      </c>
      <c r="AA220" s="17">
        <v>8</v>
      </c>
      <c r="AB220" s="17">
        <v>8</v>
      </c>
      <c r="AC220" s="17">
        <v>34</v>
      </c>
      <c r="AD220" s="17">
        <f t="shared" si="105"/>
        <v>28789</v>
      </c>
      <c r="AE220" s="19">
        <f t="shared" si="109"/>
        <v>2.9728418009087152</v>
      </c>
      <c r="AF220" s="19">
        <f t="shared" si="116"/>
        <v>46.136217948717949</v>
      </c>
      <c r="AG220" s="17">
        <f t="shared" si="106"/>
        <v>3423</v>
      </c>
      <c r="AH220" s="19">
        <f t="shared" si="110"/>
        <v>35.346964064436186</v>
      </c>
      <c r="AI220" s="19">
        <f>AD220/AG220</f>
        <v>8.4104586619924042</v>
      </c>
      <c r="AJ220" s="19">
        <f>AI220/2</f>
        <v>4.2052293309962021</v>
      </c>
      <c r="AK220" s="17"/>
      <c r="AL220" s="19">
        <f t="shared" si="111"/>
        <v>0</v>
      </c>
      <c r="AM220" s="17">
        <v>2408</v>
      </c>
      <c r="AN220" s="19">
        <f t="shared" si="112"/>
        <v>24.865757951259809</v>
      </c>
      <c r="AO220" s="17"/>
      <c r="AP220" s="17">
        <v>126011</v>
      </c>
      <c r="AQ220" s="19">
        <f t="shared" si="113"/>
        <v>13.012288310615448</v>
      </c>
      <c r="AR220" s="19">
        <f t="shared" si="117"/>
        <v>4.3770537358018684</v>
      </c>
      <c r="AS220" s="17">
        <v>2386</v>
      </c>
      <c r="AT220" s="17">
        <v>283</v>
      </c>
      <c r="AU220" s="17">
        <v>175</v>
      </c>
      <c r="AV220" s="17">
        <f t="shared" si="107"/>
        <v>2844</v>
      </c>
      <c r="AW220" s="17" t="s">
        <v>14</v>
      </c>
      <c r="AX220" s="17"/>
      <c r="AY220" s="21">
        <v>7989</v>
      </c>
      <c r="AZ220" s="21">
        <v>30351</v>
      </c>
      <c r="BA220" s="19">
        <f t="shared" si="114"/>
        <v>3.1341387856257743</v>
      </c>
      <c r="BB220" s="21">
        <v>2.5</v>
      </c>
      <c r="BC220" s="19">
        <f t="shared" si="115"/>
        <v>0.51631557207765388</v>
      </c>
      <c r="BD220" s="21">
        <v>35</v>
      </c>
      <c r="BE220" s="20" t="s">
        <v>14</v>
      </c>
    </row>
    <row r="221" spans="1:57" x14ac:dyDescent="0.25">
      <c r="A221" s="23" t="s">
        <v>840</v>
      </c>
      <c r="B221" s="17" t="s">
        <v>684</v>
      </c>
      <c r="C221" s="17" t="s">
        <v>685</v>
      </c>
      <c r="D221" s="17">
        <v>44540</v>
      </c>
      <c r="E221" s="17" t="s">
        <v>641</v>
      </c>
      <c r="F221" s="17">
        <v>44180</v>
      </c>
      <c r="G221" s="17">
        <v>244400552</v>
      </c>
      <c r="H221" s="17" t="s">
        <v>15</v>
      </c>
      <c r="I221" s="17">
        <v>201</v>
      </c>
      <c r="J221" s="17">
        <v>1</v>
      </c>
      <c r="K221" s="17">
        <v>1</v>
      </c>
      <c r="L221" s="17" t="s">
        <v>12</v>
      </c>
      <c r="M221" s="21">
        <v>1443</v>
      </c>
      <c r="N221" s="17">
        <v>2.5</v>
      </c>
      <c r="O221" s="17">
        <v>5</v>
      </c>
      <c r="P221" s="17">
        <v>0</v>
      </c>
      <c r="Q221" s="17" t="s">
        <v>13</v>
      </c>
      <c r="R221" s="17" t="s">
        <v>42</v>
      </c>
      <c r="S221" s="17">
        <v>45</v>
      </c>
      <c r="T221" s="18">
        <f t="shared" si="108"/>
        <v>3.1185031185031187E-2</v>
      </c>
      <c r="U221" s="17">
        <v>1049</v>
      </c>
      <c r="V221" s="17"/>
      <c r="W221" s="17">
        <v>0</v>
      </c>
      <c r="X221" s="17"/>
      <c r="Y221" s="17">
        <v>27</v>
      </c>
      <c r="Z221" s="17"/>
      <c r="AA221" s="17">
        <v>0</v>
      </c>
      <c r="AB221" s="17">
        <v>0</v>
      </c>
      <c r="AC221" s="17"/>
      <c r="AD221" s="17">
        <f t="shared" si="105"/>
        <v>1076</v>
      </c>
      <c r="AE221" s="19">
        <f t="shared" si="109"/>
        <v>0.74566874566874564</v>
      </c>
      <c r="AF221" s="19">
        <f t="shared" si="116"/>
        <v>23.911111111111111</v>
      </c>
      <c r="AG221" s="17">
        <f t="shared" si="106"/>
        <v>0</v>
      </c>
      <c r="AH221" s="19">
        <f t="shared" si="110"/>
        <v>0</v>
      </c>
      <c r="AI221" s="19"/>
      <c r="AJ221" s="19"/>
      <c r="AK221" s="17"/>
      <c r="AL221" s="19">
        <f t="shared" si="111"/>
        <v>0</v>
      </c>
      <c r="AM221" s="17">
        <v>23</v>
      </c>
      <c r="AN221" s="19">
        <f t="shared" si="112"/>
        <v>1.5939015939015939</v>
      </c>
      <c r="AO221" s="17"/>
      <c r="AP221" s="17">
        <v>562</v>
      </c>
      <c r="AQ221" s="19">
        <f t="shared" si="113"/>
        <v>0.38946638946638945</v>
      </c>
      <c r="AR221" s="19">
        <f t="shared" si="117"/>
        <v>0.52230483271375461</v>
      </c>
      <c r="AS221" s="17"/>
      <c r="AT221" s="17"/>
      <c r="AU221" s="17"/>
      <c r="AV221" s="17">
        <f t="shared" si="107"/>
        <v>0</v>
      </c>
      <c r="AW221" s="17" t="s">
        <v>13</v>
      </c>
      <c r="AX221" s="17" t="s">
        <v>429</v>
      </c>
      <c r="AY221" s="22">
        <v>43.959442202956339</v>
      </c>
      <c r="AZ221" s="22">
        <v>203.93375946473549</v>
      </c>
      <c r="BA221" s="19">
        <f t="shared" si="114"/>
        <v>0.14132623663529834</v>
      </c>
      <c r="BB221" s="5">
        <v>0.33180778032036612</v>
      </c>
      <c r="BC221" s="19">
        <f t="shared" si="115"/>
        <v>0.45988604341007089</v>
      </c>
      <c r="BD221" s="22">
        <v>4.805491990846682</v>
      </c>
      <c r="BE221" s="20" t="s">
        <v>14</v>
      </c>
    </row>
    <row r="222" spans="1:57" x14ac:dyDescent="0.25">
      <c r="A222" s="23" t="s">
        <v>842</v>
      </c>
      <c r="B222" s="17" t="s">
        <v>688</v>
      </c>
      <c r="C222" s="17" t="s">
        <v>689</v>
      </c>
      <c r="D222" s="17">
        <v>44540</v>
      </c>
      <c r="E222" s="17" t="s">
        <v>641</v>
      </c>
      <c r="F222" s="17">
        <v>44180</v>
      </c>
      <c r="G222" s="17">
        <v>244400552</v>
      </c>
      <c r="H222" s="17" t="s">
        <v>15</v>
      </c>
      <c r="I222" s="17">
        <v>203</v>
      </c>
      <c r="J222" s="17">
        <v>1</v>
      </c>
      <c r="K222" s="17">
        <v>1</v>
      </c>
      <c r="L222" s="17" t="s">
        <v>12</v>
      </c>
      <c r="M222" s="21">
        <v>1121</v>
      </c>
      <c r="N222" s="17">
        <v>4</v>
      </c>
      <c r="O222" s="17">
        <v>10</v>
      </c>
      <c r="P222" s="17">
        <v>1</v>
      </c>
      <c r="Q222" s="17" t="s">
        <v>13</v>
      </c>
      <c r="R222" s="17" t="s">
        <v>42</v>
      </c>
      <c r="S222" s="17">
        <v>90</v>
      </c>
      <c r="T222" s="18">
        <f t="shared" si="108"/>
        <v>8.0285459411239962E-2</v>
      </c>
      <c r="U222" s="17">
        <v>2810</v>
      </c>
      <c r="V222" s="17"/>
      <c r="W222" s="17">
        <v>138</v>
      </c>
      <c r="X222" s="17"/>
      <c r="Y222" s="17">
        <v>124</v>
      </c>
      <c r="Z222" s="17"/>
      <c r="AA222" s="17">
        <v>0</v>
      </c>
      <c r="AB222" s="17">
        <v>0</v>
      </c>
      <c r="AC222" s="17"/>
      <c r="AD222" s="17">
        <f t="shared" si="105"/>
        <v>3072</v>
      </c>
      <c r="AE222" s="19">
        <f t="shared" si="109"/>
        <v>2.7404103479036572</v>
      </c>
      <c r="AF222" s="19">
        <f t="shared" si="116"/>
        <v>34.133333333333333</v>
      </c>
      <c r="AG222" s="17">
        <f t="shared" si="106"/>
        <v>0</v>
      </c>
      <c r="AH222" s="19">
        <f t="shared" si="110"/>
        <v>0</v>
      </c>
      <c r="AI222" s="19"/>
      <c r="AJ222" s="19"/>
      <c r="AK222" s="17"/>
      <c r="AL222" s="19">
        <f t="shared" si="111"/>
        <v>0</v>
      </c>
      <c r="AM222" s="17">
        <v>105</v>
      </c>
      <c r="AN222" s="19">
        <f t="shared" si="112"/>
        <v>9.36663693131133</v>
      </c>
      <c r="AO222" s="17"/>
      <c r="AP222" s="17">
        <v>3880</v>
      </c>
      <c r="AQ222" s="19">
        <f t="shared" si="113"/>
        <v>3.4611953612845672</v>
      </c>
      <c r="AR222" s="19">
        <f t="shared" si="117"/>
        <v>1.2630208333333333</v>
      </c>
      <c r="AS222" s="17"/>
      <c r="AT222" s="17"/>
      <c r="AU222" s="17"/>
      <c r="AV222" s="17">
        <f t="shared" si="107"/>
        <v>0</v>
      </c>
      <c r="AW222" s="17" t="s">
        <v>13</v>
      </c>
      <c r="AX222" s="17" t="s">
        <v>429</v>
      </c>
      <c r="AY222" s="22">
        <v>303.49223442610429</v>
      </c>
      <c r="AZ222" s="22">
        <v>1407.9412575145441</v>
      </c>
      <c r="BA222" s="19">
        <f t="shared" si="114"/>
        <v>1.2559690075954899</v>
      </c>
      <c r="BB222" s="5">
        <v>0.53089244851258577</v>
      </c>
      <c r="BC222" s="19">
        <f t="shared" si="115"/>
        <v>0.94717653615091135</v>
      </c>
      <c r="BD222" s="22">
        <v>7.6887871853546912</v>
      </c>
      <c r="BE222" s="20" t="s">
        <v>14</v>
      </c>
    </row>
    <row r="223" spans="1:57" x14ac:dyDescent="0.25">
      <c r="A223" s="23" t="s">
        <v>841</v>
      </c>
      <c r="B223" s="17" t="s">
        <v>686</v>
      </c>
      <c r="C223" s="17" t="s">
        <v>687</v>
      </c>
      <c r="D223" s="17">
        <v>44540</v>
      </c>
      <c r="E223" s="17" t="s">
        <v>641</v>
      </c>
      <c r="F223" s="17">
        <v>44180</v>
      </c>
      <c r="G223" s="17">
        <v>244400552</v>
      </c>
      <c r="H223" s="17" t="s">
        <v>15</v>
      </c>
      <c r="I223" s="17">
        <v>202</v>
      </c>
      <c r="J223" s="17">
        <v>1</v>
      </c>
      <c r="K223" s="17">
        <v>1</v>
      </c>
      <c r="L223" s="17" t="s">
        <v>12</v>
      </c>
      <c r="M223" s="21">
        <v>1036</v>
      </c>
      <c r="N223" s="17">
        <v>4</v>
      </c>
      <c r="O223" s="17">
        <v>2</v>
      </c>
      <c r="P223" s="17">
        <v>0</v>
      </c>
      <c r="Q223" s="17" t="s">
        <v>13</v>
      </c>
      <c r="R223" s="17" t="s">
        <v>42</v>
      </c>
      <c r="S223" s="17">
        <v>59</v>
      </c>
      <c r="T223" s="18">
        <f t="shared" si="108"/>
        <v>5.6949806949806947E-2</v>
      </c>
      <c r="U223" s="17">
        <v>1838</v>
      </c>
      <c r="V223" s="17"/>
      <c r="W223" s="17">
        <v>1</v>
      </c>
      <c r="X223" s="17"/>
      <c r="Y223" s="17">
        <v>54</v>
      </c>
      <c r="Z223" s="17"/>
      <c r="AA223" s="17">
        <v>0</v>
      </c>
      <c r="AB223" s="17">
        <v>0</v>
      </c>
      <c r="AC223" s="17"/>
      <c r="AD223" s="17">
        <f t="shared" si="105"/>
        <v>1893</v>
      </c>
      <c r="AE223" s="19">
        <f t="shared" si="109"/>
        <v>1.8272200772200773</v>
      </c>
      <c r="AF223" s="19">
        <f t="shared" si="116"/>
        <v>32.084745762711862</v>
      </c>
      <c r="AG223" s="17">
        <f t="shared" si="106"/>
        <v>0</v>
      </c>
      <c r="AH223" s="19">
        <f t="shared" si="110"/>
        <v>0</v>
      </c>
      <c r="AI223" s="19"/>
      <c r="AJ223" s="19"/>
      <c r="AK223" s="17"/>
      <c r="AL223" s="19">
        <f t="shared" si="111"/>
        <v>0</v>
      </c>
      <c r="AM223" s="17">
        <v>89</v>
      </c>
      <c r="AN223" s="19">
        <f t="shared" si="112"/>
        <v>8.5907335907335902</v>
      </c>
      <c r="AO223" s="17"/>
      <c r="AP223" s="17">
        <v>3829</v>
      </c>
      <c r="AQ223" s="19">
        <f t="shared" si="113"/>
        <v>3.6959459459459461</v>
      </c>
      <c r="AR223" s="19">
        <f t="shared" si="117"/>
        <v>2.0227152667723192</v>
      </c>
      <c r="AS223" s="17"/>
      <c r="AT223" s="17"/>
      <c r="AU223" s="17"/>
      <c r="AV223" s="17">
        <f t="shared" si="107"/>
        <v>0</v>
      </c>
      <c r="AW223" s="17" t="s">
        <v>13</v>
      </c>
      <c r="AX223" s="17" t="s">
        <v>429</v>
      </c>
      <c r="AY223" s="22">
        <v>2990.2589252256544</v>
      </c>
      <c r="AZ223" s="22">
        <v>1389.4348131503064</v>
      </c>
      <c r="BA223" s="19">
        <f t="shared" si="114"/>
        <v>1.3411532945466278</v>
      </c>
      <c r="BB223" s="5">
        <v>0.53089244851258577</v>
      </c>
      <c r="BC223" s="19">
        <f t="shared" si="115"/>
        <v>1.0248888967424437</v>
      </c>
      <c r="BD223" s="22">
        <v>7.6887871853546912</v>
      </c>
      <c r="BE223" s="20" t="s">
        <v>14</v>
      </c>
    </row>
    <row r="224" spans="1:57" x14ac:dyDescent="0.25">
      <c r="A224" s="23" t="s">
        <v>839</v>
      </c>
      <c r="B224" s="17" t="s">
        <v>642</v>
      </c>
      <c r="C224" s="17" t="s">
        <v>643</v>
      </c>
      <c r="D224" s="17">
        <v>44540</v>
      </c>
      <c r="E224" s="17" t="s">
        <v>641</v>
      </c>
      <c r="F224" s="17">
        <v>44180</v>
      </c>
      <c r="G224" s="17">
        <v>244400552</v>
      </c>
      <c r="H224" s="17" t="s">
        <v>15</v>
      </c>
      <c r="I224" s="17">
        <v>185</v>
      </c>
      <c r="J224" s="17">
        <v>1</v>
      </c>
      <c r="K224" s="17">
        <v>1</v>
      </c>
      <c r="L224" s="17" t="s">
        <v>12</v>
      </c>
      <c r="M224" s="21">
        <v>2380</v>
      </c>
      <c r="N224" s="17">
        <v>12.5</v>
      </c>
      <c r="O224" s="17">
        <v>20</v>
      </c>
      <c r="P224" s="17">
        <v>1</v>
      </c>
      <c r="Q224" s="17" t="s">
        <v>13</v>
      </c>
      <c r="R224" s="17" t="s">
        <v>42</v>
      </c>
      <c r="S224" s="17">
        <v>450</v>
      </c>
      <c r="T224" s="18">
        <f t="shared" si="108"/>
        <v>0.18907563025210083</v>
      </c>
      <c r="U224" s="17">
        <v>7489</v>
      </c>
      <c r="V224" s="17"/>
      <c r="W224" s="17">
        <v>12</v>
      </c>
      <c r="X224" s="17"/>
      <c r="Y224" s="17">
        <v>622</v>
      </c>
      <c r="Z224" s="17"/>
      <c r="AA224" s="17">
        <v>0</v>
      </c>
      <c r="AB224" s="17">
        <v>0</v>
      </c>
      <c r="AC224" s="17"/>
      <c r="AD224" s="17">
        <f t="shared" si="105"/>
        <v>8123</v>
      </c>
      <c r="AE224" s="19">
        <f t="shared" si="109"/>
        <v>3.4130252100840335</v>
      </c>
      <c r="AF224" s="19">
        <f t="shared" si="116"/>
        <v>18.051111111111112</v>
      </c>
      <c r="AG224" s="17">
        <f t="shared" si="106"/>
        <v>0</v>
      </c>
      <c r="AH224" s="19">
        <f t="shared" si="110"/>
        <v>0</v>
      </c>
      <c r="AI224" s="19"/>
      <c r="AJ224" s="19"/>
      <c r="AK224" s="17"/>
      <c r="AL224" s="19">
        <f t="shared" si="111"/>
        <v>0</v>
      </c>
      <c r="AM224" s="17">
        <v>544</v>
      </c>
      <c r="AN224" s="19">
        <f t="shared" si="112"/>
        <v>22.857142857142858</v>
      </c>
      <c r="AO224" s="17"/>
      <c r="AP224" s="17">
        <v>18013</v>
      </c>
      <c r="AQ224" s="19">
        <f t="shared" si="113"/>
        <v>7.5684873949579829</v>
      </c>
      <c r="AR224" s="19">
        <f t="shared" si="117"/>
        <v>2.2175304690385325</v>
      </c>
      <c r="AS224" s="17"/>
      <c r="AT224" s="17"/>
      <c r="AU224" s="17"/>
      <c r="AV224" s="17">
        <f t="shared" si="107"/>
        <v>0</v>
      </c>
      <c r="AW224" s="17" t="s">
        <v>13</v>
      </c>
      <c r="AX224" s="17" t="s">
        <v>429</v>
      </c>
      <c r="AY224" s="22">
        <v>1408.9705202879938</v>
      </c>
      <c r="AZ224" s="22">
        <v>6536.4035751570827</v>
      </c>
      <c r="BA224" s="19">
        <f t="shared" si="114"/>
        <v>2.7463880567886902</v>
      </c>
      <c r="BB224" s="5">
        <v>1.6590389016018308</v>
      </c>
      <c r="BC224" s="19">
        <f t="shared" si="115"/>
        <v>1.39415033748053</v>
      </c>
      <c r="BD224" s="22">
        <v>24.027459954233411</v>
      </c>
      <c r="BE224" s="20" t="s">
        <v>14</v>
      </c>
    </row>
    <row r="225" spans="1:57" x14ac:dyDescent="0.25">
      <c r="A225" s="23" t="s">
        <v>843</v>
      </c>
      <c r="B225" s="17" t="s">
        <v>690</v>
      </c>
      <c r="C225" s="17" t="s">
        <v>691</v>
      </c>
      <c r="D225" s="17">
        <v>44540</v>
      </c>
      <c r="E225" s="17" t="s">
        <v>641</v>
      </c>
      <c r="F225" s="17">
        <v>44180</v>
      </c>
      <c r="G225" s="17">
        <v>244400552</v>
      </c>
      <c r="H225" s="17" t="s">
        <v>15</v>
      </c>
      <c r="I225" s="17">
        <v>204</v>
      </c>
      <c r="J225" s="17">
        <v>1</v>
      </c>
      <c r="K225" s="17">
        <v>1</v>
      </c>
      <c r="L225" s="17" t="s">
        <v>12</v>
      </c>
      <c r="M225" s="21">
        <v>684</v>
      </c>
      <c r="N225" s="17">
        <v>1.5</v>
      </c>
      <c r="O225" s="17">
        <v>2</v>
      </c>
      <c r="P225" s="17">
        <v>0</v>
      </c>
      <c r="Q225" s="17" t="s">
        <v>13</v>
      </c>
      <c r="R225" s="17" t="s">
        <v>42</v>
      </c>
      <c r="S225" s="17">
        <v>38</v>
      </c>
      <c r="T225" s="18">
        <f t="shared" si="108"/>
        <v>5.5555555555555552E-2</v>
      </c>
      <c r="U225" s="17">
        <v>854</v>
      </c>
      <c r="V225" s="17"/>
      <c r="W225" s="17">
        <v>0</v>
      </c>
      <c r="X225" s="17"/>
      <c r="Y225" s="17">
        <v>35</v>
      </c>
      <c r="Z225" s="17"/>
      <c r="AA225" s="17">
        <v>0</v>
      </c>
      <c r="AB225" s="17">
        <v>0</v>
      </c>
      <c r="AC225" s="17"/>
      <c r="AD225" s="17">
        <f t="shared" si="105"/>
        <v>889</v>
      </c>
      <c r="AE225" s="19">
        <f t="shared" si="109"/>
        <v>1.2997076023391814</v>
      </c>
      <c r="AF225" s="19">
        <f t="shared" si="116"/>
        <v>23.394736842105264</v>
      </c>
      <c r="AG225" s="17">
        <f t="shared" si="106"/>
        <v>0</v>
      </c>
      <c r="AH225" s="19">
        <f t="shared" si="110"/>
        <v>0</v>
      </c>
      <c r="AI225" s="19"/>
      <c r="AJ225" s="19"/>
      <c r="AK225" s="17"/>
      <c r="AL225" s="19">
        <f t="shared" si="111"/>
        <v>0</v>
      </c>
      <c r="AM225" s="17">
        <v>16</v>
      </c>
      <c r="AN225" s="19">
        <f t="shared" si="112"/>
        <v>2.3391812865497075</v>
      </c>
      <c r="AO225" s="17"/>
      <c r="AP225" s="17">
        <v>463</v>
      </c>
      <c r="AQ225" s="19">
        <f t="shared" si="113"/>
        <v>0.67690058479532167</v>
      </c>
      <c r="AR225" s="19">
        <f t="shared" si="117"/>
        <v>0.52080989876265471</v>
      </c>
      <c r="AS225" s="17"/>
      <c r="AT225" s="17"/>
      <c r="AU225" s="17"/>
      <c r="AV225" s="17">
        <f t="shared" si="107"/>
        <v>0</v>
      </c>
      <c r="AW225" s="17" t="s">
        <v>14</v>
      </c>
      <c r="AX225" s="17" t="s">
        <v>429</v>
      </c>
      <c r="AY225" s="22">
        <v>36.215697046207801</v>
      </c>
      <c r="AZ225" s="22">
        <v>168.00948511062728</v>
      </c>
      <c r="BA225" s="19">
        <f t="shared" si="114"/>
        <v>0.24562790220851941</v>
      </c>
      <c r="BB225" s="5">
        <v>0.19908466819221968</v>
      </c>
      <c r="BC225" s="19">
        <f t="shared" si="115"/>
        <v>0.58211891284274764</v>
      </c>
      <c r="BD225" s="22">
        <v>2.8832951945080092</v>
      </c>
      <c r="BE225" s="20" t="s">
        <v>14</v>
      </c>
    </row>
    <row r="226" spans="1:57" x14ac:dyDescent="0.25">
      <c r="A226" s="16" t="s">
        <v>175</v>
      </c>
      <c r="B226" s="17" t="s">
        <v>176</v>
      </c>
      <c r="C226" s="17" t="s">
        <v>177</v>
      </c>
      <c r="D226" s="17">
        <v>44170</v>
      </c>
      <c r="E226" s="17" t="s">
        <v>175</v>
      </c>
      <c r="F226" s="17">
        <v>44214</v>
      </c>
      <c r="G226" s="17">
        <v>244400537</v>
      </c>
      <c r="H226" s="17" t="s">
        <v>119</v>
      </c>
      <c r="I226" s="17">
        <v>39</v>
      </c>
      <c r="J226" s="17">
        <v>1</v>
      </c>
      <c r="K226" s="17">
        <v>1</v>
      </c>
      <c r="L226" s="17" t="s">
        <v>118</v>
      </c>
      <c r="M226" s="17">
        <v>2080</v>
      </c>
      <c r="N226" s="17">
        <v>6</v>
      </c>
      <c r="O226" s="17">
        <v>31</v>
      </c>
      <c r="P226" s="17">
        <v>1</v>
      </c>
      <c r="Q226" s="17" t="s">
        <v>14</v>
      </c>
      <c r="R226" s="17" t="s">
        <v>20</v>
      </c>
      <c r="S226" s="17">
        <v>105</v>
      </c>
      <c r="T226" s="18">
        <f t="shared" si="108"/>
        <v>5.0480769230769232E-2</v>
      </c>
      <c r="U226" s="17">
        <v>4231</v>
      </c>
      <c r="V226" s="17">
        <v>296</v>
      </c>
      <c r="W226" s="17">
        <v>97</v>
      </c>
      <c r="X226" s="17">
        <v>0</v>
      </c>
      <c r="Y226" s="17">
        <v>429</v>
      </c>
      <c r="Z226" s="17">
        <v>42</v>
      </c>
      <c r="AA226" s="17">
        <v>0</v>
      </c>
      <c r="AB226" s="17">
        <v>0</v>
      </c>
      <c r="AC226" s="17">
        <v>6</v>
      </c>
      <c r="AD226" s="17">
        <f t="shared" si="105"/>
        <v>4757</v>
      </c>
      <c r="AE226" s="19">
        <f t="shared" si="109"/>
        <v>2.2870192307692307</v>
      </c>
      <c r="AF226" s="19">
        <f t="shared" si="116"/>
        <v>45.304761904761904</v>
      </c>
      <c r="AG226" s="17">
        <f t="shared" si="106"/>
        <v>338</v>
      </c>
      <c r="AH226" s="19">
        <f t="shared" si="110"/>
        <v>16.25</v>
      </c>
      <c r="AI226" s="19">
        <f t="shared" ref="AI226:AI232" si="118">AD226/AG226</f>
        <v>14.07396449704142</v>
      </c>
      <c r="AJ226" s="19">
        <f t="shared" ref="AJ226:AJ232" si="119">AI226/2</f>
        <v>7.0369822485207099</v>
      </c>
      <c r="AK226" s="17"/>
      <c r="AL226" s="19">
        <f t="shared" si="111"/>
        <v>0</v>
      </c>
      <c r="AM226" s="17">
        <v>204</v>
      </c>
      <c r="AN226" s="19">
        <f t="shared" si="112"/>
        <v>9.8076923076923084</v>
      </c>
      <c r="AO226" s="17">
        <v>1639</v>
      </c>
      <c r="AP226" s="17">
        <v>7669</v>
      </c>
      <c r="AQ226" s="19">
        <f t="shared" si="113"/>
        <v>3.6870192307692307</v>
      </c>
      <c r="AR226" s="19">
        <f t="shared" si="117"/>
        <v>1.6121505150304813</v>
      </c>
      <c r="AS226" s="17">
        <v>701</v>
      </c>
      <c r="AT226" s="17">
        <v>0</v>
      </c>
      <c r="AU226" s="17">
        <v>68</v>
      </c>
      <c r="AV226" s="17">
        <f t="shared" si="107"/>
        <v>769</v>
      </c>
      <c r="AW226" s="17" t="s">
        <v>14</v>
      </c>
      <c r="AX226" s="17"/>
      <c r="AY226" s="22">
        <v>704.58582366016299</v>
      </c>
      <c r="AZ226" s="22">
        <v>4964.6384323640959</v>
      </c>
      <c r="BA226" s="19">
        <f t="shared" si="114"/>
        <v>2.3868454001750461</v>
      </c>
      <c r="BB226" s="5">
        <v>0.44285714285714284</v>
      </c>
      <c r="BC226" s="19">
        <f t="shared" si="115"/>
        <v>0.42582417582417581</v>
      </c>
      <c r="BD226" s="17">
        <v>16</v>
      </c>
      <c r="BE226" s="20" t="s">
        <v>14</v>
      </c>
    </row>
    <row r="227" spans="1:57" hidden="1" x14ac:dyDescent="0.25">
      <c r="A227" s="23" t="s">
        <v>845</v>
      </c>
      <c r="B227" s="17" t="s">
        <v>250</v>
      </c>
      <c r="C227" s="17" t="s">
        <v>251</v>
      </c>
      <c r="D227" s="17">
        <v>44120</v>
      </c>
      <c r="E227" s="17" t="s">
        <v>91</v>
      </c>
      <c r="F227" s="17">
        <v>44215</v>
      </c>
      <c r="G227" s="17">
        <v>244400404</v>
      </c>
      <c r="H227" s="17" t="s">
        <v>24</v>
      </c>
      <c r="I227" s="17">
        <v>61</v>
      </c>
      <c r="J227" s="17">
        <v>1</v>
      </c>
      <c r="K227" s="17">
        <v>0</v>
      </c>
      <c r="L227" s="17" t="s">
        <v>252</v>
      </c>
      <c r="M227" s="21">
        <v>0</v>
      </c>
      <c r="N227" s="17">
        <v>10</v>
      </c>
      <c r="O227" s="17">
        <v>12</v>
      </c>
      <c r="P227" s="17">
        <v>1</v>
      </c>
      <c r="Q227" s="17" t="s">
        <v>13</v>
      </c>
      <c r="R227" s="17" t="s">
        <v>133</v>
      </c>
      <c r="S227" s="17">
        <v>100</v>
      </c>
      <c r="T227" s="18"/>
      <c r="U227" s="17">
        <v>4246</v>
      </c>
      <c r="V227" s="17">
        <v>264</v>
      </c>
      <c r="W227" s="17">
        <v>106</v>
      </c>
      <c r="X227" s="17">
        <v>3</v>
      </c>
      <c r="Y227" s="17">
        <v>260</v>
      </c>
      <c r="Z227" s="17">
        <v>1</v>
      </c>
      <c r="AA227" s="17">
        <v>0</v>
      </c>
      <c r="AB227" s="17">
        <v>0</v>
      </c>
      <c r="AC227" s="17">
        <v>6</v>
      </c>
      <c r="AD227" s="17">
        <f t="shared" si="105"/>
        <v>4612</v>
      </c>
      <c r="AE227" s="19"/>
      <c r="AF227" s="19">
        <f t="shared" si="116"/>
        <v>46.12</v>
      </c>
      <c r="AG227" s="17">
        <f t="shared" si="106"/>
        <v>268</v>
      </c>
      <c r="AH227" s="19"/>
      <c r="AI227" s="19">
        <f t="shared" si="118"/>
        <v>17.208955223880597</v>
      </c>
      <c r="AJ227" s="19">
        <f t="shared" si="119"/>
        <v>8.6044776119402986</v>
      </c>
      <c r="AK227" s="17">
        <v>212</v>
      </c>
      <c r="AL227" s="19"/>
      <c r="AM227" s="17">
        <v>190</v>
      </c>
      <c r="AN227" s="19"/>
      <c r="AO227" s="17">
        <v>3226</v>
      </c>
      <c r="AP227" s="17">
        <v>12006</v>
      </c>
      <c r="AQ227" s="19"/>
      <c r="AR227" s="19">
        <f t="shared" si="117"/>
        <v>2.6032090199479621</v>
      </c>
      <c r="AS227" s="17">
        <v>0</v>
      </c>
      <c r="AT227" s="17"/>
      <c r="AU227" s="17">
        <v>0</v>
      </c>
      <c r="AV227" s="17">
        <f t="shared" si="107"/>
        <v>0</v>
      </c>
      <c r="AW227" s="17" t="s">
        <v>13</v>
      </c>
      <c r="AX227" s="17" t="s">
        <v>850</v>
      </c>
      <c r="AY227" s="17"/>
      <c r="AZ227" s="17"/>
      <c r="BA227" s="19"/>
      <c r="BB227" s="17"/>
      <c r="BC227" s="19"/>
      <c r="BD227" s="17"/>
      <c r="BE227" s="20" t="s">
        <v>14</v>
      </c>
    </row>
    <row r="228" spans="1:57" hidden="1" x14ac:dyDescent="0.25">
      <c r="A228" s="23" t="s">
        <v>844</v>
      </c>
      <c r="B228" s="17" t="s">
        <v>253</v>
      </c>
      <c r="C228" s="17" t="s">
        <v>254</v>
      </c>
      <c r="D228" s="17">
        <v>44120</v>
      </c>
      <c r="E228" s="17" t="s">
        <v>91</v>
      </c>
      <c r="F228" s="17">
        <v>44215</v>
      </c>
      <c r="G228" s="17">
        <v>244400404</v>
      </c>
      <c r="H228" s="17" t="s">
        <v>24</v>
      </c>
      <c r="I228" s="17">
        <v>62</v>
      </c>
      <c r="J228" s="17">
        <v>1</v>
      </c>
      <c r="K228" s="17">
        <v>0</v>
      </c>
      <c r="L228" s="17" t="s">
        <v>252</v>
      </c>
      <c r="M228" s="21">
        <v>26502</v>
      </c>
      <c r="N228" s="17">
        <v>28</v>
      </c>
      <c r="O228" s="17">
        <v>254</v>
      </c>
      <c r="P228" s="17">
        <v>13</v>
      </c>
      <c r="Q228" s="17" t="s">
        <v>13</v>
      </c>
      <c r="R228" s="17" t="s">
        <v>133</v>
      </c>
      <c r="S228" s="17">
        <v>1600</v>
      </c>
      <c r="T228" s="18">
        <f>S228/M228</f>
        <v>6.037280205267527E-2</v>
      </c>
      <c r="U228" s="17">
        <v>45235</v>
      </c>
      <c r="V228" s="17">
        <v>3834</v>
      </c>
      <c r="W228" s="17">
        <v>6991</v>
      </c>
      <c r="X228" s="17">
        <v>411</v>
      </c>
      <c r="Y228" s="17">
        <v>3668</v>
      </c>
      <c r="Z228" s="17">
        <v>219</v>
      </c>
      <c r="AA228" s="17">
        <v>0</v>
      </c>
      <c r="AB228" s="17">
        <v>0</v>
      </c>
      <c r="AC228" s="17">
        <v>97</v>
      </c>
      <c r="AD228" s="17">
        <f t="shared" si="105"/>
        <v>55894</v>
      </c>
      <c r="AE228" s="19">
        <f>AD228/M228</f>
        <v>2.1090483737076449</v>
      </c>
      <c r="AF228" s="19">
        <f t="shared" si="116"/>
        <v>34.933750000000003</v>
      </c>
      <c r="AG228" s="17">
        <f t="shared" si="106"/>
        <v>4464</v>
      </c>
      <c r="AH228" s="19">
        <f>(AG228*100)/M228</f>
        <v>16.844011772696401</v>
      </c>
      <c r="AI228" s="19">
        <f t="shared" si="118"/>
        <v>12.521057347670251</v>
      </c>
      <c r="AJ228" s="19">
        <f t="shared" si="119"/>
        <v>6.2605286738351253</v>
      </c>
      <c r="AK228" s="17">
        <v>5288</v>
      </c>
      <c r="AL228" s="19">
        <f>(AK228*100)/M228</f>
        <v>19.953211078409176</v>
      </c>
      <c r="AM228" s="17">
        <v>4570</v>
      </c>
      <c r="AN228" s="19">
        <f>(AM228*100)/M228</f>
        <v>17.243981586295373</v>
      </c>
      <c r="AO228" s="17">
        <v>114999</v>
      </c>
      <c r="AP228" s="17">
        <v>277765</v>
      </c>
      <c r="AQ228" s="19">
        <f>AP228/M228</f>
        <v>10.480907101350841</v>
      </c>
      <c r="AR228" s="19">
        <f t="shared" si="117"/>
        <v>4.9694958313951405</v>
      </c>
      <c r="AS228" s="17">
        <v>0</v>
      </c>
      <c r="AT228" s="17"/>
      <c r="AU228" s="17">
        <v>0</v>
      </c>
      <c r="AV228" s="17">
        <f t="shared" si="107"/>
        <v>0</v>
      </c>
      <c r="AW228" s="17" t="s">
        <v>13</v>
      </c>
      <c r="AX228" s="17" t="s">
        <v>850</v>
      </c>
      <c r="AY228" s="17">
        <v>58827</v>
      </c>
      <c r="AZ228" s="17">
        <v>71995</v>
      </c>
      <c r="BA228" s="19">
        <f>AZ228/M228</f>
        <v>2.7165874273639727</v>
      </c>
      <c r="BB228" s="17">
        <v>14.1</v>
      </c>
      <c r="BC228" s="19">
        <f>(BB228*2000)/M228</f>
        <v>1.0640706361784016</v>
      </c>
      <c r="BD228" s="17"/>
      <c r="BE228" s="20" t="s">
        <v>14</v>
      </c>
    </row>
    <row r="229" spans="1:57" x14ac:dyDescent="0.25">
      <c r="A229" s="16" t="s">
        <v>718</v>
      </c>
      <c r="B229" s="17" t="s">
        <v>719</v>
      </c>
      <c r="C229" s="17" t="s">
        <v>720</v>
      </c>
      <c r="D229" s="17">
        <v>44116</v>
      </c>
      <c r="E229" s="17" t="s">
        <v>718</v>
      </c>
      <c r="F229" s="17">
        <v>44216</v>
      </c>
      <c r="G229" s="17">
        <v>200067635</v>
      </c>
      <c r="H229" s="17" t="s">
        <v>93</v>
      </c>
      <c r="I229" s="17">
        <v>214</v>
      </c>
      <c r="J229" s="17">
        <v>1</v>
      </c>
      <c r="K229" s="17">
        <v>1</v>
      </c>
      <c r="L229" s="17" t="s">
        <v>721</v>
      </c>
      <c r="M229" s="17">
        <v>4142</v>
      </c>
      <c r="N229" s="17">
        <v>7</v>
      </c>
      <c r="O229" s="17">
        <v>0</v>
      </c>
      <c r="P229" s="17">
        <v>0</v>
      </c>
      <c r="Q229" s="17" t="s">
        <v>14</v>
      </c>
      <c r="R229" s="17" t="s">
        <v>20</v>
      </c>
      <c r="S229" s="17">
        <v>69</v>
      </c>
      <c r="T229" s="18">
        <f>S229/M229</f>
        <v>1.6658619024625784E-2</v>
      </c>
      <c r="U229" s="17">
        <v>6500</v>
      </c>
      <c r="V229" s="17">
        <v>545</v>
      </c>
      <c r="W229" s="17">
        <v>0</v>
      </c>
      <c r="X229" s="17">
        <v>0</v>
      </c>
      <c r="Y229" s="17">
        <v>1929</v>
      </c>
      <c r="Z229" s="17">
        <v>57</v>
      </c>
      <c r="AA229" s="17">
        <v>0</v>
      </c>
      <c r="AB229" s="17">
        <v>0</v>
      </c>
      <c r="AC229" s="17">
        <v>13</v>
      </c>
      <c r="AD229" s="17">
        <f t="shared" si="105"/>
        <v>8429</v>
      </c>
      <c r="AE229" s="19">
        <f>AD229/M229</f>
        <v>2.0350072428778367</v>
      </c>
      <c r="AF229" s="19">
        <f t="shared" si="116"/>
        <v>122.15942028985508</v>
      </c>
      <c r="AG229" s="17">
        <f t="shared" si="106"/>
        <v>602</v>
      </c>
      <c r="AH229" s="19">
        <f>(AG229*100)/M229</f>
        <v>14.534041525832931</v>
      </c>
      <c r="AI229" s="19">
        <f t="shared" si="118"/>
        <v>14.001661129568106</v>
      </c>
      <c r="AJ229" s="19">
        <f t="shared" si="119"/>
        <v>7.000830564784053</v>
      </c>
      <c r="AK229" s="17">
        <v>682</v>
      </c>
      <c r="AL229" s="19">
        <f>(AK229*100)/M229</f>
        <v>16.465475615644618</v>
      </c>
      <c r="AM229" s="17">
        <v>475</v>
      </c>
      <c r="AN229" s="19">
        <f>(AM229*100)/M229</f>
        <v>11.467889908256881</v>
      </c>
      <c r="AO229" s="17">
        <v>3826</v>
      </c>
      <c r="AP229" s="17">
        <v>15302</v>
      </c>
      <c r="AQ229" s="19">
        <f>AP229/M229</f>
        <v>3.6943505552873006</v>
      </c>
      <c r="AR229" s="19">
        <f t="shared" si="117"/>
        <v>1.8153992169889666</v>
      </c>
      <c r="AS229" s="17">
        <v>669</v>
      </c>
      <c r="AT229" s="17"/>
      <c r="AU229" s="17">
        <v>12</v>
      </c>
      <c r="AV229" s="17">
        <f t="shared" si="107"/>
        <v>681</v>
      </c>
      <c r="AW229" s="17" t="s">
        <v>14</v>
      </c>
      <c r="AX229" s="17"/>
      <c r="AY229" s="17">
        <v>2600</v>
      </c>
      <c r="AZ229" s="17">
        <v>11130</v>
      </c>
      <c r="BA229" s="19">
        <f>AZ229/M229</f>
        <v>2.6871076774505069</v>
      </c>
      <c r="BB229" s="17">
        <v>0.8</v>
      </c>
      <c r="BC229" s="19">
        <f>(BB229*2000)/M229</f>
        <v>0.38628681796233705</v>
      </c>
      <c r="BD229" s="17">
        <v>25</v>
      </c>
      <c r="BE229" s="20" t="s">
        <v>14</v>
      </c>
    </row>
    <row r="230" spans="1:57" x14ac:dyDescent="0.25">
      <c r="A230" s="16" t="s">
        <v>192</v>
      </c>
      <c r="B230" s="17" t="s">
        <v>193</v>
      </c>
      <c r="C230" s="17" t="s">
        <v>37</v>
      </c>
      <c r="D230" s="17">
        <v>44360</v>
      </c>
      <c r="E230" s="17" t="s">
        <v>192</v>
      </c>
      <c r="F230" s="17">
        <v>44217</v>
      </c>
      <c r="G230" s="17">
        <v>244400503</v>
      </c>
      <c r="H230" s="17" t="s">
        <v>96</v>
      </c>
      <c r="I230" s="17">
        <v>43</v>
      </c>
      <c r="J230" s="17">
        <v>1</v>
      </c>
      <c r="K230" s="17">
        <v>1</v>
      </c>
      <c r="L230" s="17" t="s">
        <v>194</v>
      </c>
      <c r="M230" s="17">
        <v>6575</v>
      </c>
      <c r="N230" s="17">
        <v>7</v>
      </c>
      <c r="O230" s="17">
        <v>20</v>
      </c>
      <c r="P230" s="17">
        <v>0</v>
      </c>
      <c r="Q230" s="17" t="s">
        <v>14</v>
      </c>
      <c r="R230" s="17" t="s">
        <v>20</v>
      </c>
      <c r="S230" s="17">
        <v>120</v>
      </c>
      <c r="T230" s="18">
        <f>S230/M230</f>
        <v>1.8250950570342206E-2</v>
      </c>
      <c r="U230" s="17">
        <v>5014</v>
      </c>
      <c r="V230" s="17">
        <v>455</v>
      </c>
      <c r="W230" s="17">
        <v>63</v>
      </c>
      <c r="X230" s="17">
        <v>49</v>
      </c>
      <c r="Y230" s="17">
        <v>0</v>
      </c>
      <c r="Z230" s="17">
        <v>0</v>
      </c>
      <c r="AA230" s="17">
        <v>0</v>
      </c>
      <c r="AB230" s="17">
        <v>0</v>
      </c>
      <c r="AC230" s="17">
        <v>0</v>
      </c>
      <c r="AD230" s="17">
        <f t="shared" si="105"/>
        <v>5077</v>
      </c>
      <c r="AE230" s="19">
        <f>AD230/M230</f>
        <v>0.77216730038022818</v>
      </c>
      <c r="AF230" s="19">
        <f t="shared" si="116"/>
        <v>42.30833333333333</v>
      </c>
      <c r="AG230" s="17">
        <f t="shared" si="106"/>
        <v>504</v>
      </c>
      <c r="AH230" s="19">
        <f>(AG230*100)/M230</f>
        <v>7.665399239543726</v>
      </c>
      <c r="AI230" s="19">
        <f t="shared" si="118"/>
        <v>10.073412698412698</v>
      </c>
      <c r="AJ230" s="19">
        <f t="shared" si="119"/>
        <v>5.0367063492063489</v>
      </c>
      <c r="AK230" s="17"/>
      <c r="AL230" s="19">
        <f>(AK230*100)/M230</f>
        <v>0</v>
      </c>
      <c r="AM230" s="17">
        <v>601</v>
      </c>
      <c r="AN230" s="19">
        <f>(AM230*100)/M230</f>
        <v>9.1406844106463883</v>
      </c>
      <c r="AO230" s="17">
        <v>1435</v>
      </c>
      <c r="AP230" s="17">
        <v>6462</v>
      </c>
      <c r="AQ230" s="19">
        <f>AP230/M230</f>
        <v>0.98281368821292781</v>
      </c>
      <c r="AR230" s="19">
        <f t="shared" si="117"/>
        <v>1.2727988969864092</v>
      </c>
      <c r="AS230" s="17">
        <v>121</v>
      </c>
      <c r="AT230" s="17">
        <v>0</v>
      </c>
      <c r="AU230" s="17">
        <v>0</v>
      </c>
      <c r="AV230" s="17">
        <f t="shared" si="107"/>
        <v>121</v>
      </c>
      <c r="AW230" s="17" t="s">
        <v>14</v>
      </c>
      <c r="AX230" s="17"/>
      <c r="AY230" s="17">
        <v>1500</v>
      </c>
      <c r="AZ230" s="17">
        <v>6000</v>
      </c>
      <c r="BA230" s="19">
        <f>AZ230/M230</f>
        <v>0.9125475285171103</v>
      </c>
      <c r="BB230" s="17">
        <v>0.5</v>
      </c>
      <c r="BC230" s="19">
        <f>(BB230*2000)/M230</f>
        <v>0.15209125475285171</v>
      </c>
      <c r="BD230" s="17">
        <v>20</v>
      </c>
      <c r="BE230" s="20" t="s">
        <v>13</v>
      </c>
    </row>
    <row r="231" spans="1:57" x14ac:dyDescent="0.25">
      <c r="A231" s="16" t="s">
        <v>555</v>
      </c>
      <c r="B231" s="17" t="s">
        <v>556</v>
      </c>
      <c r="C231" s="17" t="s">
        <v>557</v>
      </c>
      <c r="D231" s="17">
        <v>44110</v>
      </c>
      <c r="E231" s="17" t="s">
        <v>555</v>
      </c>
      <c r="F231" s="17">
        <v>44218</v>
      </c>
      <c r="G231" s="17">
        <v>200072726</v>
      </c>
      <c r="H231" s="17" t="s">
        <v>278</v>
      </c>
      <c r="I231" s="17">
        <v>158</v>
      </c>
      <c r="J231" s="17">
        <v>1</v>
      </c>
      <c r="K231" s="17">
        <v>1</v>
      </c>
      <c r="L231" s="17" t="s">
        <v>277</v>
      </c>
      <c r="M231" s="17">
        <v>698</v>
      </c>
      <c r="N231" s="17">
        <v>5</v>
      </c>
      <c r="O231" s="17">
        <v>7</v>
      </c>
      <c r="P231" s="17">
        <v>1</v>
      </c>
      <c r="Q231" s="17" t="s">
        <v>13</v>
      </c>
      <c r="R231" s="17" t="s">
        <v>20</v>
      </c>
      <c r="S231" s="17">
        <v>89</v>
      </c>
      <c r="T231" s="18">
        <f>S231/M231</f>
        <v>0.12750716332378223</v>
      </c>
      <c r="U231" s="17">
        <v>1426</v>
      </c>
      <c r="V231" s="17">
        <v>91</v>
      </c>
      <c r="W231" s="17"/>
      <c r="X231" s="17"/>
      <c r="Y231" s="17"/>
      <c r="Z231" s="17"/>
      <c r="AA231" s="17"/>
      <c r="AB231" s="17"/>
      <c r="AC231" s="17">
        <v>2</v>
      </c>
      <c r="AD231" s="17">
        <f t="shared" si="105"/>
        <v>1426</v>
      </c>
      <c r="AE231" s="19">
        <f>AD231/M231</f>
        <v>2.0429799426934099</v>
      </c>
      <c r="AF231" s="19">
        <f t="shared" si="116"/>
        <v>16.022471910112358</v>
      </c>
      <c r="AG231" s="17">
        <f t="shared" si="106"/>
        <v>91</v>
      </c>
      <c r="AH231" s="19">
        <f>(AG231*100)/M231</f>
        <v>13.037249283667622</v>
      </c>
      <c r="AI231" s="19">
        <f t="shared" si="118"/>
        <v>15.67032967032967</v>
      </c>
      <c r="AJ231" s="19">
        <f t="shared" si="119"/>
        <v>7.8351648351648349</v>
      </c>
      <c r="AK231" s="17"/>
      <c r="AL231" s="19">
        <f>(AK231*100)/M231</f>
        <v>0</v>
      </c>
      <c r="AM231" s="17">
        <v>33</v>
      </c>
      <c r="AN231" s="19">
        <f>(AM231*100)/M231</f>
        <v>4.7277936962750715</v>
      </c>
      <c r="AO231" s="17">
        <v>448</v>
      </c>
      <c r="AP231" s="17">
        <v>652</v>
      </c>
      <c r="AQ231" s="19">
        <f>AP231/M231</f>
        <v>0.93409742120343842</v>
      </c>
      <c r="AR231" s="19">
        <f t="shared" si="117"/>
        <v>0.45722300140252453</v>
      </c>
      <c r="AS231" s="17">
        <v>103</v>
      </c>
      <c r="AT231" s="17">
        <v>0</v>
      </c>
      <c r="AU231" s="17">
        <v>0</v>
      </c>
      <c r="AV231" s="17">
        <f t="shared" si="107"/>
        <v>103</v>
      </c>
      <c r="AW231" s="17" t="s">
        <v>14</v>
      </c>
      <c r="AX231" s="17"/>
      <c r="AY231" s="22">
        <v>113.55568070416953</v>
      </c>
      <c r="AZ231" s="22">
        <v>1230.58221290243</v>
      </c>
      <c r="BA231" s="19">
        <f>AZ231/M231</f>
        <v>1.7630117663358595</v>
      </c>
      <c r="BB231" s="5">
        <v>0.26340909090909093</v>
      </c>
      <c r="BC231" s="19">
        <f>(BB231*2000)/M231</f>
        <v>0.75475384214639241</v>
      </c>
      <c r="BD231" s="17">
        <v>4</v>
      </c>
      <c r="BE231" s="20" t="s">
        <v>13</v>
      </c>
    </row>
    <row r="232" spans="1:57" ht="15.75" thickBot="1" x14ac:dyDescent="0.3">
      <c r="A232" s="29" t="s">
        <v>59</v>
      </c>
      <c r="B232" s="24" t="s">
        <v>60</v>
      </c>
      <c r="C232" s="24" t="s">
        <v>37</v>
      </c>
      <c r="D232" s="24">
        <v>44640</v>
      </c>
      <c r="E232" s="24" t="s">
        <v>59</v>
      </c>
      <c r="F232" s="24">
        <v>44220</v>
      </c>
      <c r="G232" s="24">
        <v>200067346</v>
      </c>
      <c r="H232" s="24" t="s">
        <v>34</v>
      </c>
      <c r="I232" s="24">
        <v>11</v>
      </c>
      <c r="J232" s="24">
        <v>1</v>
      </c>
      <c r="K232" s="24">
        <v>1</v>
      </c>
      <c r="L232" s="24" t="s">
        <v>61</v>
      </c>
      <c r="M232" s="24">
        <v>1695</v>
      </c>
      <c r="N232" s="24">
        <v>4</v>
      </c>
      <c r="O232" s="24">
        <v>7</v>
      </c>
      <c r="P232" s="24">
        <v>1</v>
      </c>
      <c r="Q232" s="24" t="s">
        <v>14</v>
      </c>
      <c r="R232" s="24"/>
      <c r="S232" s="24">
        <v>300</v>
      </c>
      <c r="T232" s="27">
        <f>S232/M232</f>
        <v>0.17699115044247787</v>
      </c>
      <c r="U232" s="24">
        <v>3200</v>
      </c>
      <c r="V232" s="24">
        <v>150</v>
      </c>
      <c r="W232" s="24">
        <v>0</v>
      </c>
      <c r="X232" s="24">
        <v>0</v>
      </c>
      <c r="Y232" s="24">
        <v>0</v>
      </c>
      <c r="Z232" s="24">
        <v>0</v>
      </c>
      <c r="AA232" s="24">
        <v>0</v>
      </c>
      <c r="AB232" s="24">
        <v>0</v>
      </c>
      <c r="AC232" s="24">
        <v>2</v>
      </c>
      <c r="AD232" s="24">
        <f t="shared" si="105"/>
        <v>3200</v>
      </c>
      <c r="AE232" s="28">
        <f>AD232/M232</f>
        <v>1.887905604719764</v>
      </c>
      <c r="AF232" s="28">
        <f t="shared" si="116"/>
        <v>10.666666666666666</v>
      </c>
      <c r="AG232" s="24">
        <f t="shared" si="106"/>
        <v>150</v>
      </c>
      <c r="AH232" s="28">
        <f>(AG232*100)/M232</f>
        <v>8.8495575221238933</v>
      </c>
      <c r="AI232" s="28">
        <f t="shared" si="118"/>
        <v>21.333333333333332</v>
      </c>
      <c r="AJ232" s="28">
        <f t="shared" si="119"/>
        <v>10.666666666666666</v>
      </c>
      <c r="AK232" s="24"/>
      <c r="AL232" s="28">
        <f>(AK232*100)/M232</f>
        <v>0</v>
      </c>
      <c r="AM232" s="24">
        <v>119</v>
      </c>
      <c r="AN232" s="28">
        <f>(AM232*100)/M232</f>
        <v>7.0206489675516224</v>
      </c>
      <c r="AO232" s="24">
        <v>150</v>
      </c>
      <c r="AP232" s="24">
        <v>1605</v>
      </c>
      <c r="AQ232" s="28">
        <f>AP232/M232</f>
        <v>0.94690265486725667</v>
      </c>
      <c r="AR232" s="28">
        <f t="shared" si="117"/>
        <v>0.50156250000000002</v>
      </c>
      <c r="AS232" s="24"/>
      <c r="AT232" s="24"/>
      <c r="AU232" s="24"/>
      <c r="AV232" s="24">
        <f t="shared" si="107"/>
        <v>0</v>
      </c>
      <c r="AW232" s="24" t="s">
        <v>14</v>
      </c>
      <c r="AX232" s="24"/>
      <c r="AY232" s="24">
        <v>0</v>
      </c>
      <c r="AZ232" s="24">
        <v>2000</v>
      </c>
      <c r="BA232" s="28">
        <f>AZ232/M232</f>
        <v>1.1799410029498525</v>
      </c>
      <c r="BB232" s="24">
        <v>0</v>
      </c>
      <c r="BC232" s="28">
        <f>(BB232*2000)/M232</f>
        <v>0</v>
      </c>
      <c r="BD232" s="24">
        <v>14</v>
      </c>
      <c r="BE232" s="25" t="s">
        <v>13</v>
      </c>
    </row>
  </sheetData>
  <autoFilter ref="A2:BE232" xr:uid="{3A26A0DE-E0C3-40F1-B4B5-46048AA32D91}">
    <filterColumn colId="10">
      <filters>
        <filter val="1"/>
      </filters>
    </filterColumn>
    <sortState xmlns:xlrd2="http://schemas.microsoft.com/office/spreadsheetml/2017/richdata2" ref="A3:BE232">
      <sortCondition ref="A3:A232"/>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explications</vt:lpstr>
      <vt:lpstr>synthèse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CHEVILLON Quentin</dc:creator>
  <cp:lastModifiedBy>CHEVILLON Quentin</cp:lastModifiedBy>
  <dcterms:created xsi:type="dcterms:W3CDTF">2025-07-15T12:11:21Z</dcterms:created>
  <dcterms:modified xsi:type="dcterms:W3CDTF">2025-07-17T09:15:46Z</dcterms:modified>
</cp:coreProperties>
</file>