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Dg_C\Dc\BDLA\Commun\6-Organisation et fonctionnement des services\61-Collection\Politique documentaire\STATS\Stats réseau 2025\"/>
    </mc:Choice>
  </mc:AlternateContent>
  <xr:revisionPtr revIDLastSave="0" documentId="13_ncr:1_{9DC56611-FA37-4FF7-947E-F981B514EE5C}" xr6:coauthVersionLast="47" xr6:coauthVersionMax="47" xr10:uidLastSave="{00000000-0000-0000-0000-000000000000}"/>
  <bookViews>
    <workbookView xWindow="-120" yWindow="-120" windowWidth="25440" windowHeight="15270" xr2:uid="{E04EFBE3-500F-4601-B6EE-4C3F3FB759A9}"/>
  </bookViews>
  <sheets>
    <sheet name="explications" sheetId="10" r:id="rId1"/>
    <sheet name="synthèse" sheetId="9" r:id="rId2"/>
  </sheets>
  <definedNames>
    <definedName name="_xlnm._FilterDatabase" localSheetId="1" hidden="1">synthèse!$A$2:$BQ$221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1" i="9" l="1"/>
  <c r="BE1" i="9"/>
  <c r="AY1" i="9"/>
  <c r="AZ1" i="9"/>
  <c r="BB1" i="9"/>
  <c r="BC1" i="9"/>
  <c r="AX1" i="9"/>
  <c r="AU1" i="9"/>
  <c r="AT1" i="9"/>
  <c r="AR1" i="9"/>
  <c r="AO1" i="9"/>
  <c r="AP1" i="9"/>
  <c r="AN1" i="9"/>
  <c r="AG1" i="9"/>
  <c r="AH1" i="9"/>
  <c r="AI1" i="9"/>
  <c r="AF1" i="9"/>
  <c r="AB1" i="9"/>
  <c r="V1" i="9"/>
  <c r="K1" i="9"/>
  <c r="M1" i="9"/>
  <c r="Q1" i="9"/>
  <c r="R1" i="9"/>
  <c r="S1" i="9"/>
  <c r="J1" i="9"/>
  <c r="BF15" i="9"/>
  <c r="BF28" i="9"/>
  <c r="BF49" i="9"/>
  <c r="BF50" i="9"/>
  <c r="BF56" i="9"/>
  <c r="BF71" i="9"/>
  <c r="BF103" i="9"/>
  <c r="BF111" i="9"/>
  <c r="BF154" i="9"/>
  <c r="BF194" i="9"/>
  <c r="BF6" i="9"/>
  <c r="BF9" i="9"/>
  <c r="BF16" i="9"/>
  <c r="BF57" i="9"/>
  <c r="BF18" i="9"/>
  <c r="BF78" i="9"/>
  <c r="BF82" i="9"/>
  <c r="BF88" i="9"/>
  <c r="BF126" i="9"/>
  <c r="BF10" i="9"/>
  <c r="BF40" i="9"/>
  <c r="BF65" i="9"/>
  <c r="BF113" i="9"/>
  <c r="BF27" i="9"/>
  <c r="BF144" i="9"/>
  <c r="BF156" i="9"/>
  <c r="BF160" i="9"/>
  <c r="BF31" i="9"/>
  <c r="BF32" i="9"/>
  <c r="BF33" i="9"/>
  <c r="BF182" i="9"/>
  <c r="BF23" i="9"/>
  <c r="BF24" i="9"/>
  <c r="BF25" i="9"/>
  <c r="BF26" i="9"/>
  <c r="BF64" i="9"/>
  <c r="BF76" i="9"/>
  <c r="BF91" i="9"/>
  <c r="BF42" i="9"/>
  <c r="BF130" i="9"/>
  <c r="BF132" i="9"/>
  <c r="BF138" i="9"/>
  <c r="BF148" i="9"/>
  <c r="BF153" i="9"/>
  <c r="BF163" i="9"/>
  <c r="BF215" i="9"/>
  <c r="BF217" i="9"/>
  <c r="BF221" i="9"/>
  <c r="BF7" i="9"/>
  <c r="BF29" i="9"/>
  <c r="BF45" i="9"/>
  <c r="BF53" i="9"/>
  <c r="BF54" i="9"/>
  <c r="BF106" i="9"/>
  <c r="BF127" i="9"/>
  <c r="BF164" i="9"/>
  <c r="BF22" i="9"/>
  <c r="BF38" i="9"/>
  <c r="BF43" i="9"/>
  <c r="BF46" i="9"/>
  <c r="BF51" i="9"/>
  <c r="BF60" i="9"/>
  <c r="BF61" i="9"/>
  <c r="BF63" i="9"/>
  <c r="BF66" i="9"/>
  <c r="BF74" i="9"/>
  <c r="BF99" i="9"/>
  <c r="BF100" i="9"/>
  <c r="BF105" i="9"/>
  <c r="BF110" i="9"/>
  <c r="BF114" i="9"/>
  <c r="BF118" i="9"/>
  <c r="BF124" i="9"/>
  <c r="BF139" i="9"/>
  <c r="BF140" i="9"/>
  <c r="BF145" i="9"/>
  <c r="BF158" i="9"/>
  <c r="BF168" i="9"/>
  <c r="BF172" i="9"/>
  <c r="BF173" i="9"/>
  <c r="BF174" i="9"/>
  <c r="BF218" i="9"/>
  <c r="BF3" i="9"/>
  <c r="BF70" i="9"/>
  <c r="BF119" i="9"/>
  <c r="BF134" i="9"/>
  <c r="BF141" i="9"/>
  <c r="BF180" i="9"/>
  <c r="BF193" i="9"/>
  <c r="BF21" i="9"/>
  <c r="BF44" i="9"/>
  <c r="BF52" i="9"/>
  <c r="BF58" i="9"/>
  <c r="BF93" i="9"/>
  <c r="BF116" i="9"/>
  <c r="BF117" i="9"/>
  <c r="BF125" i="9"/>
  <c r="BF162" i="9"/>
  <c r="BF175" i="9"/>
  <c r="BF181" i="9"/>
  <c r="BF208" i="9"/>
  <c r="BF5" i="9"/>
  <c r="BF36" i="9"/>
  <c r="BF62" i="9"/>
  <c r="BF77" i="9"/>
  <c r="BF81" i="9"/>
  <c r="BF87" i="9"/>
  <c r="BF94" i="9"/>
  <c r="BF95" i="9"/>
  <c r="BF96" i="9"/>
  <c r="BF97" i="9"/>
  <c r="BF98" i="9"/>
  <c r="BF108" i="9"/>
  <c r="BF115" i="9"/>
  <c r="BF120" i="9"/>
  <c r="BF122" i="9"/>
  <c r="BF131" i="9"/>
  <c r="BF137" i="9"/>
  <c r="BF176" i="9"/>
  <c r="BF179" i="9"/>
  <c r="BF183" i="9"/>
  <c r="BF184" i="9"/>
  <c r="BF185" i="9"/>
  <c r="BF186" i="9"/>
  <c r="BF189" i="9"/>
  <c r="BF191" i="9"/>
  <c r="BF192" i="9"/>
  <c r="BF37" i="9"/>
  <c r="BF41" i="9"/>
  <c r="BF55" i="9"/>
  <c r="BF109" i="9"/>
  <c r="BF128" i="9"/>
  <c r="BF147" i="9"/>
  <c r="BF149" i="9"/>
  <c r="BF152" i="9"/>
  <c r="BF171" i="9"/>
  <c r="BF35" i="9"/>
  <c r="BF47" i="9"/>
  <c r="BF121" i="9"/>
  <c r="BF143" i="9"/>
  <c r="BF165" i="9"/>
  <c r="BF167" i="9"/>
  <c r="BF14" i="9"/>
  <c r="BF20" i="9"/>
  <c r="BF34" i="9"/>
  <c r="BF67" i="9"/>
  <c r="BF79" i="9"/>
  <c r="BF89" i="9"/>
  <c r="BF104" i="9"/>
  <c r="BF133" i="9"/>
  <c r="BF135" i="9"/>
  <c r="BF151" i="9"/>
  <c r="BF170" i="9"/>
  <c r="BF48" i="9"/>
  <c r="BF69" i="9"/>
  <c r="BF72" i="9"/>
  <c r="BF80" i="9"/>
  <c r="BF112" i="9"/>
  <c r="BF129" i="9"/>
  <c r="BF146" i="9"/>
  <c r="BF159" i="9"/>
  <c r="BF166" i="9"/>
  <c r="BF11" i="9"/>
  <c r="BF12" i="9"/>
  <c r="BF17" i="9"/>
  <c r="BF68" i="9"/>
  <c r="BF83" i="9"/>
  <c r="BF39" i="9"/>
  <c r="BF84" i="9"/>
  <c r="BF85" i="9"/>
  <c r="BF157" i="9"/>
  <c r="BF30" i="9"/>
  <c r="BF73" i="9"/>
  <c r="BF90" i="9"/>
  <c r="BF101" i="9"/>
  <c r="BF102" i="9"/>
  <c r="BF123" i="9"/>
  <c r="BF150" i="9"/>
  <c r="BF161" i="9"/>
  <c r="BF178" i="9"/>
  <c r="BF8" i="9"/>
  <c r="BF13" i="9"/>
  <c r="BF19" i="9"/>
  <c r="BF187" i="9"/>
  <c r="BF188" i="9"/>
  <c r="BF59" i="9"/>
  <c r="BF190" i="9"/>
  <c r="BF75" i="9"/>
  <c r="BF86" i="9"/>
  <c r="BF92" i="9"/>
  <c r="BF107" i="9"/>
  <c r="BF195" i="9"/>
  <c r="BF196" i="9"/>
  <c r="BF197" i="9"/>
  <c r="BF198" i="9"/>
  <c r="BF199" i="9"/>
  <c r="BF200" i="9"/>
  <c r="BF201" i="9"/>
  <c r="BF202" i="9"/>
  <c r="BF203" i="9"/>
  <c r="BF204" i="9"/>
  <c r="BF205" i="9"/>
  <c r="BF206" i="9"/>
  <c r="BF207" i="9"/>
  <c r="BF142" i="9"/>
  <c r="BF209" i="9"/>
  <c r="BF210" i="9"/>
  <c r="BF211" i="9"/>
  <c r="BF212" i="9"/>
  <c r="BF213" i="9"/>
  <c r="BF214" i="9"/>
  <c r="BF155" i="9"/>
  <c r="BF216" i="9"/>
  <c r="BF169" i="9"/>
  <c r="BF177" i="9"/>
  <c r="BF219" i="9"/>
  <c r="BF220" i="9"/>
  <c r="BF136" i="9"/>
  <c r="BF4" i="9"/>
  <c r="BD15" i="9"/>
  <c r="BD28" i="9"/>
  <c r="BD49" i="9"/>
  <c r="BD50" i="9"/>
  <c r="BD56" i="9"/>
  <c r="BD71" i="9"/>
  <c r="BD103" i="9"/>
  <c r="BD111" i="9"/>
  <c r="BD154" i="9"/>
  <c r="BD194" i="9"/>
  <c r="BD6" i="9"/>
  <c r="BD9" i="9"/>
  <c r="BD16" i="9"/>
  <c r="BD57" i="9"/>
  <c r="BD18" i="9"/>
  <c r="BD78" i="9"/>
  <c r="BD82" i="9"/>
  <c r="BD88" i="9"/>
  <c r="BD126" i="9"/>
  <c r="BD10" i="9"/>
  <c r="BD40" i="9"/>
  <c r="BD65" i="9"/>
  <c r="BD113" i="9"/>
  <c r="BD27" i="9"/>
  <c r="BD144" i="9"/>
  <c r="BD156" i="9"/>
  <c r="BD160" i="9"/>
  <c r="BD31" i="9"/>
  <c r="BD32" i="9"/>
  <c r="BD33" i="9"/>
  <c r="BD182" i="9"/>
  <c r="BD23" i="9"/>
  <c r="BD24" i="9"/>
  <c r="BD25" i="9"/>
  <c r="BD26" i="9"/>
  <c r="BD64" i="9"/>
  <c r="BD76" i="9"/>
  <c r="BD91" i="9"/>
  <c r="BD42" i="9"/>
  <c r="BD130" i="9"/>
  <c r="BD132" i="9"/>
  <c r="BD138" i="9"/>
  <c r="BD148" i="9"/>
  <c r="BD153" i="9"/>
  <c r="BD163" i="9"/>
  <c r="BD215" i="9"/>
  <c r="BD217" i="9"/>
  <c r="BD221" i="9"/>
  <c r="BD7" i="9"/>
  <c r="BD29" i="9"/>
  <c r="BD45" i="9"/>
  <c r="BD53" i="9"/>
  <c r="BD54" i="9"/>
  <c r="BD106" i="9"/>
  <c r="BD127" i="9"/>
  <c r="BD164" i="9"/>
  <c r="BD22" i="9"/>
  <c r="BD38" i="9"/>
  <c r="BD43" i="9"/>
  <c r="BD46" i="9"/>
  <c r="BD51" i="9"/>
  <c r="BD60" i="9"/>
  <c r="BD61" i="9"/>
  <c r="BD63" i="9"/>
  <c r="BD66" i="9"/>
  <c r="BD74" i="9"/>
  <c r="BD99" i="9"/>
  <c r="BD100" i="9"/>
  <c r="BD105" i="9"/>
  <c r="BD110" i="9"/>
  <c r="BD114" i="9"/>
  <c r="BD118" i="9"/>
  <c r="BD124" i="9"/>
  <c r="BD139" i="9"/>
  <c r="BD140" i="9"/>
  <c r="BD145" i="9"/>
  <c r="BD158" i="9"/>
  <c r="BD168" i="9"/>
  <c r="BD172" i="9"/>
  <c r="BD173" i="9"/>
  <c r="BD174" i="9"/>
  <c r="BD218" i="9"/>
  <c r="BD3" i="9"/>
  <c r="BD70" i="9"/>
  <c r="BD119" i="9"/>
  <c r="BD134" i="9"/>
  <c r="BD141" i="9"/>
  <c r="BD180" i="9"/>
  <c r="BD193" i="9"/>
  <c r="BD21" i="9"/>
  <c r="BD44" i="9"/>
  <c r="BD52" i="9"/>
  <c r="BD58" i="9"/>
  <c r="BD93" i="9"/>
  <c r="BD116" i="9"/>
  <c r="BD117" i="9"/>
  <c r="BD125" i="9"/>
  <c r="BD162" i="9"/>
  <c r="BD175" i="9"/>
  <c r="BD181" i="9"/>
  <c r="BD208" i="9"/>
  <c r="BD5" i="9"/>
  <c r="BD36" i="9"/>
  <c r="BD62" i="9"/>
  <c r="BD77" i="9"/>
  <c r="BD81" i="9"/>
  <c r="BD87" i="9"/>
  <c r="BD94" i="9"/>
  <c r="BD95" i="9"/>
  <c r="BD96" i="9"/>
  <c r="BD97" i="9"/>
  <c r="BD98" i="9"/>
  <c r="BD108" i="9"/>
  <c r="BD115" i="9"/>
  <c r="BD120" i="9"/>
  <c r="BD122" i="9"/>
  <c r="BD131" i="9"/>
  <c r="BD137" i="9"/>
  <c r="BD176" i="9"/>
  <c r="BD179" i="9"/>
  <c r="BD183" i="9"/>
  <c r="BD184" i="9"/>
  <c r="BD185" i="9"/>
  <c r="BD186" i="9"/>
  <c r="BD189" i="9"/>
  <c r="BD191" i="9"/>
  <c r="BD192" i="9"/>
  <c r="BD37" i="9"/>
  <c r="BD41" i="9"/>
  <c r="BD55" i="9"/>
  <c r="BD109" i="9"/>
  <c r="BD128" i="9"/>
  <c r="BD147" i="9"/>
  <c r="BD149" i="9"/>
  <c r="BD152" i="9"/>
  <c r="BD171" i="9"/>
  <c r="BD35" i="9"/>
  <c r="BD47" i="9"/>
  <c r="BD121" i="9"/>
  <c r="BD143" i="9"/>
  <c r="BD165" i="9"/>
  <c r="BD167" i="9"/>
  <c r="BD14" i="9"/>
  <c r="BD20" i="9"/>
  <c r="BD34" i="9"/>
  <c r="BD67" i="9"/>
  <c r="BD79" i="9"/>
  <c r="BD89" i="9"/>
  <c r="BD104" i="9"/>
  <c r="BD133" i="9"/>
  <c r="BD135" i="9"/>
  <c r="BD151" i="9"/>
  <c r="BD170" i="9"/>
  <c r="BD48" i="9"/>
  <c r="BD69" i="9"/>
  <c r="BD72" i="9"/>
  <c r="BD80" i="9"/>
  <c r="BD112" i="9"/>
  <c r="BD129" i="9"/>
  <c r="BD146" i="9"/>
  <c r="BD159" i="9"/>
  <c r="BD166" i="9"/>
  <c r="BD11" i="9"/>
  <c r="BD12" i="9"/>
  <c r="BD17" i="9"/>
  <c r="BD68" i="9"/>
  <c r="BD83" i="9"/>
  <c r="BD39" i="9"/>
  <c r="BD84" i="9"/>
  <c r="BD85" i="9"/>
  <c r="BD157" i="9"/>
  <c r="BD30" i="9"/>
  <c r="BD73" i="9"/>
  <c r="BD90" i="9"/>
  <c r="BD101" i="9"/>
  <c r="BD102" i="9"/>
  <c r="BD123" i="9"/>
  <c r="BD150" i="9"/>
  <c r="BD161" i="9"/>
  <c r="BD178" i="9"/>
  <c r="BD8" i="9"/>
  <c r="BD13" i="9"/>
  <c r="BD19" i="9"/>
  <c r="BD187" i="9"/>
  <c r="BD188" i="9"/>
  <c r="BD59" i="9"/>
  <c r="BD190" i="9"/>
  <c r="BD75" i="9"/>
  <c r="BD86" i="9"/>
  <c r="BD92" i="9"/>
  <c r="BD107" i="9"/>
  <c r="BD195" i="9"/>
  <c r="BD196" i="9"/>
  <c r="BD197" i="9"/>
  <c r="BD198" i="9"/>
  <c r="BD199" i="9"/>
  <c r="BD200" i="9"/>
  <c r="BD201" i="9"/>
  <c r="BD202" i="9"/>
  <c r="BD203" i="9"/>
  <c r="BD204" i="9"/>
  <c r="BD205" i="9"/>
  <c r="BD206" i="9"/>
  <c r="BD207" i="9"/>
  <c r="BD142" i="9"/>
  <c r="BD209" i="9"/>
  <c r="BD210" i="9"/>
  <c r="BD211" i="9"/>
  <c r="BD212" i="9"/>
  <c r="BD213" i="9"/>
  <c r="BD214" i="9"/>
  <c r="BD155" i="9"/>
  <c r="BD216" i="9"/>
  <c r="BD169" i="9"/>
  <c r="BD177" i="9"/>
  <c r="BD219" i="9"/>
  <c r="BD220" i="9"/>
  <c r="BD136" i="9"/>
  <c r="BD4" i="9"/>
  <c r="AW136" i="9"/>
  <c r="AV15" i="9"/>
  <c r="AV28" i="9"/>
  <c r="AV49" i="9"/>
  <c r="AV50" i="9"/>
  <c r="AV56" i="9"/>
  <c r="AV71" i="9"/>
  <c r="AV103" i="9"/>
  <c r="AV111" i="9"/>
  <c r="AV154" i="9"/>
  <c r="AV194" i="9"/>
  <c r="AV6" i="9"/>
  <c r="AV9" i="9"/>
  <c r="AV16" i="9"/>
  <c r="AV57" i="9"/>
  <c r="AV18" i="9"/>
  <c r="AV78" i="9"/>
  <c r="AV82" i="9"/>
  <c r="AV88" i="9"/>
  <c r="AV126" i="9"/>
  <c r="AV10" i="9"/>
  <c r="AV40" i="9"/>
  <c r="AV65" i="9"/>
  <c r="AV113" i="9"/>
  <c r="AV27" i="9"/>
  <c r="AV144" i="9"/>
  <c r="AV156" i="9"/>
  <c r="AV160" i="9"/>
  <c r="AV31" i="9"/>
  <c r="AV32" i="9"/>
  <c r="AV33" i="9"/>
  <c r="AV182" i="9"/>
  <c r="AV23" i="9"/>
  <c r="AV24" i="9"/>
  <c r="AV25" i="9"/>
  <c r="AV26" i="9"/>
  <c r="AV64" i="9"/>
  <c r="AV76" i="9"/>
  <c r="AV91" i="9"/>
  <c r="AV42" i="9"/>
  <c r="AV130" i="9"/>
  <c r="AV132" i="9"/>
  <c r="AV138" i="9"/>
  <c r="AV148" i="9"/>
  <c r="AV153" i="9"/>
  <c r="AV163" i="9"/>
  <c r="AV215" i="9"/>
  <c r="AV217" i="9"/>
  <c r="AV221" i="9"/>
  <c r="AV7" i="9"/>
  <c r="AV29" i="9"/>
  <c r="AV45" i="9"/>
  <c r="AV53" i="9"/>
  <c r="AV54" i="9"/>
  <c r="AV106" i="9"/>
  <c r="AV127" i="9"/>
  <c r="AV164" i="9"/>
  <c r="AV22" i="9"/>
  <c r="AV38" i="9"/>
  <c r="AV43" i="9"/>
  <c r="AV46" i="9"/>
  <c r="AV51" i="9"/>
  <c r="AV60" i="9"/>
  <c r="AV61" i="9"/>
  <c r="AV63" i="9"/>
  <c r="AV66" i="9"/>
  <c r="AV74" i="9"/>
  <c r="AV99" i="9"/>
  <c r="AV100" i="9"/>
  <c r="AV105" i="9"/>
  <c r="AV110" i="9"/>
  <c r="AV114" i="9"/>
  <c r="AV118" i="9"/>
  <c r="AV124" i="9"/>
  <c r="AV139" i="9"/>
  <c r="AV140" i="9"/>
  <c r="AV145" i="9"/>
  <c r="AV158" i="9"/>
  <c r="AV168" i="9"/>
  <c r="AV172" i="9"/>
  <c r="AV173" i="9"/>
  <c r="AV174" i="9"/>
  <c r="AV218" i="9"/>
  <c r="AV3" i="9"/>
  <c r="AV70" i="9"/>
  <c r="AV119" i="9"/>
  <c r="AV134" i="9"/>
  <c r="AV141" i="9"/>
  <c r="AV180" i="9"/>
  <c r="AV193" i="9"/>
  <c r="AV21" i="9"/>
  <c r="AV44" i="9"/>
  <c r="AV52" i="9"/>
  <c r="AV58" i="9"/>
  <c r="AV93" i="9"/>
  <c r="AV116" i="9"/>
  <c r="AV117" i="9"/>
  <c r="AV125" i="9"/>
  <c r="AV162" i="9"/>
  <c r="AV175" i="9"/>
  <c r="AV181" i="9"/>
  <c r="AV208" i="9"/>
  <c r="AV5" i="9"/>
  <c r="AV36" i="9"/>
  <c r="AV62" i="9"/>
  <c r="AV77" i="9"/>
  <c r="AV81" i="9"/>
  <c r="AV87" i="9"/>
  <c r="AV94" i="9"/>
  <c r="AV95" i="9"/>
  <c r="AV96" i="9"/>
  <c r="AV97" i="9"/>
  <c r="AV98" i="9"/>
  <c r="AV108" i="9"/>
  <c r="AV115" i="9"/>
  <c r="AV120" i="9"/>
  <c r="AV122" i="9"/>
  <c r="AV131" i="9"/>
  <c r="AV137" i="9"/>
  <c r="AV176" i="9"/>
  <c r="AV179" i="9"/>
  <c r="AV183" i="9"/>
  <c r="AV184" i="9"/>
  <c r="AV185" i="9"/>
  <c r="AV186" i="9"/>
  <c r="AV189" i="9"/>
  <c r="AV191" i="9"/>
  <c r="AV192" i="9"/>
  <c r="AV37" i="9"/>
  <c r="AV41" i="9"/>
  <c r="AV55" i="9"/>
  <c r="AV109" i="9"/>
  <c r="AV128" i="9"/>
  <c r="AV147" i="9"/>
  <c r="AV149" i="9"/>
  <c r="AV152" i="9"/>
  <c r="AV171" i="9"/>
  <c r="AV35" i="9"/>
  <c r="AV47" i="9"/>
  <c r="AV121" i="9"/>
  <c r="AV143" i="9"/>
  <c r="AV165" i="9"/>
  <c r="AV167" i="9"/>
  <c r="AV14" i="9"/>
  <c r="AV20" i="9"/>
  <c r="AV34" i="9"/>
  <c r="AV67" i="9"/>
  <c r="AV79" i="9"/>
  <c r="AV89" i="9"/>
  <c r="AV104" i="9"/>
  <c r="AV133" i="9"/>
  <c r="AV135" i="9"/>
  <c r="AV151" i="9"/>
  <c r="AV170" i="9"/>
  <c r="AV48" i="9"/>
  <c r="AV69" i="9"/>
  <c r="AV72" i="9"/>
  <c r="AV80" i="9"/>
  <c r="AV112" i="9"/>
  <c r="AV129" i="9"/>
  <c r="AV146" i="9"/>
  <c r="AV159" i="9"/>
  <c r="AV166" i="9"/>
  <c r="AV11" i="9"/>
  <c r="AV12" i="9"/>
  <c r="AV17" i="9"/>
  <c r="AV68" i="9"/>
  <c r="AV83" i="9"/>
  <c r="AV39" i="9"/>
  <c r="AV84" i="9"/>
  <c r="AV85" i="9"/>
  <c r="AV157" i="9"/>
  <c r="AV30" i="9"/>
  <c r="AV73" i="9"/>
  <c r="AV90" i="9"/>
  <c r="AV101" i="9"/>
  <c r="AV102" i="9"/>
  <c r="AV123" i="9"/>
  <c r="AV150" i="9"/>
  <c r="AV161" i="9"/>
  <c r="AV178" i="9"/>
  <c r="AV8" i="9"/>
  <c r="AV13" i="9"/>
  <c r="AV19" i="9"/>
  <c r="AV187" i="9"/>
  <c r="AV188" i="9"/>
  <c r="AV59" i="9"/>
  <c r="AV190" i="9"/>
  <c r="AV75" i="9"/>
  <c r="AV86" i="9"/>
  <c r="AV92" i="9"/>
  <c r="AV107" i="9"/>
  <c r="AV195" i="9"/>
  <c r="AV196" i="9"/>
  <c r="AV197" i="9"/>
  <c r="AV198" i="9"/>
  <c r="AV199" i="9"/>
  <c r="AV200" i="9"/>
  <c r="AV201" i="9"/>
  <c r="AV202" i="9"/>
  <c r="AV203" i="9"/>
  <c r="AV204" i="9"/>
  <c r="AV205" i="9"/>
  <c r="AV206" i="9"/>
  <c r="AV207" i="9"/>
  <c r="AV142" i="9"/>
  <c r="AV209" i="9"/>
  <c r="AV210" i="9"/>
  <c r="AV211" i="9"/>
  <c r="AV212" i="9"/>
  <c r="AV213" i="9"/>
  <c r="AV214" i="9"/>
  <c r="AV155" i="9"/>
  <c r="AV216" i="9"/>
  <c r="AV169" i="9"/>
  <c r="AV177" i="9"/>
  <c r="AV219" i="9"/>
  <c r="AV220" i="9"/>
  <c r="AV136" i="9"/>
  <c r="AV4" i="9"/>
  <c r="AS15" i="9"/>
  <c r="AS28" i="9"/>
  <c r="AS49" i="9"/>
  <c r="AS50" i="9"/>
  <c r="AS56" i="9"/>
  <c r="AS71" i="9"/>
  <c r="AS103" i="9"/>
  <c r="AS111" i="9"/>
  <c r="AS154" i="9"/>
  <c r="AS194" i="9"/>
  <c r="AS6" i="9"/>
  <c r="AS9" i="9"/>
  <c r="AS16" i="9"/>
  <c r="AS57" i="9"/>
  <c r="AS18" i="9"/>
  <c r="AS78" i="9"/>
  <c r="AS82" i="9"/>
  <c r="AS88" i="9"/>
  <c r="AS126" i="9"/>
  <c r="AS10" i="9"/>
  <c r="AS40" i="9"/>
  <c r="AS65" i="9"/>
  <c r="AS113" i="9"/>
  <c r="AS27" i="9"/>
  <c r="AS144" i="9"/>
  <c r="AS156" i="9"/>
  <c r="AS160" i="9"/>
  <c r="AS31" i="9"/>
  <c r="AS32" i="9"/>
  <c r="AS33" i="9"/>
  <c r="AS182" i="9"/>
  <c r="AS23" i="9"/>
  <c r="AS24" i="9"/>
  <c r="AS25" i="9"/>
  <c r="AS26" i="9"/>
  <c r="AS64" i="9"/>
  <c r="AS76" i="9"/>
  <c r="AS91" i="9"/>
  <c r="AS42" i="9"/>
  <c r="AS130" i="9"/>
  <c r="AS132" i="9"/>
  <c r="AS138" i="9"/>
  <c r="AS148" i="9"/>
  <c r="AS153" i="9"/>
  <c r="AS163" i="9"/>
  <c r="AS215" i="9"/>
  <c r="AS217" i="9"/>
  <c r="AS221" i="9"/>
  <c r="AS7" i="9"/>
  <c r="AS29" i="9"/>
  <c r="AS45" i="9"/>
  <c r="AS53" i="9"/>
  <c r="AS54" i="9"/>
  <c r="AS106" i="9"/>
  <c r="AS127" i="9"/>
  <c r="AS164" i="9"/>
  <c r="AS22" i="9"/>
  <c r="AS38" i="9"/>
  <c r="AS43" i="9"/>
  <c r="AS46" i="9"/>
  <c r="AS51" i="9"/>
  <c r="AS60" i="9"/>
  <c r="AS61" i="9"/>
  <c r="AS63" i="9"/>
  <c r="AS66" i="9"/>
  <c r="AS74" i="9"/>
  <c r="AS99" i="9"/>
  <c r="AS100" i="9"/>
  <c r="AS105" i="9"/>
  <c r="AS110" i="9"/>
  <c r="AS114" i="9"/>
  <c r="AS118" i="9"/>
  <c r="AS124" i="9"/>
  <c r="AS139" i="9"/>
  <c r="AS140" i="9"/>
  <c r="AS145" i="9"/>
  <c r="AS158" i="9"/>
  <c r="AS168" i="9"/>
  <c r="AS172" i="9"/>
  <c r="AS173" i="9"/>
  <c r="AS174" i="9"/>
  <c r="AS218" i="9"/>
  <c r="AS3" i="9"/>
  <c r="AS70" i="9"/>
  <c r="AS119" i="9"/>
  <c r="AS134" i="9"/>
  <c r="AS141" i="9"/>
  <c r="AS180" i="9"/>
  <c r="AS193" i="9"/>
  <c r="AS21" i="9"/>
  <c r="AS44" i="9"/>
  <c r="AS52" i="9"/>
  <c r="AS58" i="9"/>
  <c r="AS93" i="9"/>
  <c r="AS116" i="9"/>
  <c r="AS117" i="9"/>
  <c r="AS125" i="9"/>
  <c r="AS162" i="9"/>
  <c r="AS175" i="9"/>
  <c r="AS181" i="9"/>
  <c r="AS208" i="9"/>
  <c r="AS5" i="9"/>
  <c r="AS36" i="9"/>
  <c r="AS62" i="9"/>
  <c r="AS77" i="9"/>
  <c r="AS81" i="9"/>
  <c r="AS87" i="9"/>
  <c r="AS94" i="9"/>
  <c r="AS95" i="9"/>
  <c r="AS96" i="9"/>
  <c r="AS97" i="9"/>
  <c r="AS98" i="9"/>
  <c r="AS108" i="9"/>
  <c r="AS115" i="9"/>
  <c r="AS120" i="9"/>
  <c r="AS122" i="9"/>
  <c r="AS131" i="9"/>
  <c r="AS137" i="9"/>
  <c r="AS176" i="9"/>
  <c r="AS179" i="9"/>
  <c r="AS183" i="9"/>
  <c r="AS184" i="9"/>
  <c r="AS185" i="9"/>
  <c r="AS186" i="9"/>
  <c r="AS189" i="9"/>
  <c r="AS191" i="9"/>
  <c r="AS192" i="9"/>
  <c r="AS37" i="9"/>
  <c r="AS41" i="9"/>
  <c r="AS55" i="9"/>
  <c r="AS109" i="9"/>
  <c r="AS128" i="9"/>
  <c r="AS147" i="9"/>
  <c r="AS149" i="9"/>
  <c r="AS152" i="9"/>
  <c r="AS171" i="9"/>
  <c r="AS35" i="9"/>
  <c r="AS47" i="9"/>
  <c r="AS121" i="9"/>
  <c r="AS143" i="9"/>
  <c r="AS165" i="9"/>
  <c r="AS167" i="9"/>
  <c r="AS14" i="9"/>
  <c r="AS20" i="9"/>
  <c r="AS34" i="9"/>
  <c r="AS67" i="9"/>
  <c r="AS79" i="9"/>
  <c r="AS89" i="9"/>
  <c r="AS104" i="9"/>
  <c r="AS133" i="9"/>
  <c r="AS135" i="9"/>
  <c r="AS151" i="9"/>
  <c r="AS170" i="9"/>
  <c r="AS48" i="9"/>
  <c r="AS69" i="9"/>
  <c r="AS72" i="9"/>
  <c r="AS80" i="9"/>
  <c r="AS112" i="9"/>
  <c r="AS129" i="9"/>
  <c r="AS146" i="9"/>
  <c r="AS159" i="9"/>
  <c r="AS166" i="9"/>
  <c r="AS11" i="9"/>
  <c r="AS12" i="9"/>
  <c r="AS17" i="9"/>
  <c r="AS68" i="9"/>
  <c r="AS83" i="9"/>
  <c r="AS39" i="9"/>
  <c r="AS84" i="9"/>
  <c r="AS85" i="9"/>
  <c r="AS157" i="9"/>
  <c r="AS30" i="9"/>
  <c r="AS73" i="9"/>
  <c r="AS90" i="9"/>
  <c r="AS101" i="9"/>
  <c r="AS102" i="9"/>
  <c r="AS123" i="9"/>
  <c r="AS150" i="9"/>
  <c r="AS161" i="9"/>
  <c r="AS178" i="9"/>
  <c r="AS8" i="9"/>
  <c r="AS13" i="9"/>
  <c r="AS19" i="9"/>
  <c r="AS187" i="9"/>
  <c r="AS188" i="9"/>
  <c r="AS59" i="9"/>
  <c r="AS190" i="9"/>
  <c r="AS75" i="9"/>
  <c r="AS86" i="9"/>
  <c r="AS92" i="9"/>
  <c r="AS107" i="9"/>
  <c r="AS195" i="9"/>
  <c r="AS196" i="9"/>
  <c r="AS197" i="9"/>
  <c r="AS198" i="9"/>
  <c r="AS199" i="9"/>
  <c r="AS200" i="9"/>
  <c r="AS201" i="9"/>
  <c r="AS202" i="9"/>
  <c r="AS203" i="9"/>
  <c r="AS204" i="9"/>
  <c r="AS205" i="9"/>
  <c r="AS206" i="9"/>
  <c r="AS207" i="9"/>
  <c r="AS142" i="9"/>
  <c r="AS209" i="9"/>
  <c r="AS210" i="9"/>
  <c r="AS211" i="9"/>
  <c r="AS212" i="9"/>
  <c r="AS213" i="9"/>
  <c r="AS214" i="9"/>
  <c r="AS155" i="9"/>
  <c r="AS216" i="9"/>
  <c r="AS169" i="9"/>
  <c r="AS177" i="9"/>
  <c r="AS219" i="9"/>
  <c r="AS220" i="9"/>
  <c r="AS136" i="9"/>
  <c r="AS4" i="9"/>
  <c r="AQ15" i="9"/>
  <c r="AQ28" i="9"/>
  <c r="AQ49" i="9"/>
  <c r="AQ50" i="9"/>
  <c r="AQ56" i="9"/>
  <c r="AQ71" i="9"/>
  <c r="AQ103" i="9"/>
  <c r="AQ111" i="9"/>
  <c r="AQ154" i="9"/>
  <c r="AQ194" i="9"/>
  <c r="AQ6" i="9"/>
  <c r="AQ9" i="9"/>
  <c r="AQ16" i="9"/>
  <c r="AQ57" i="9"/>
  <c r="AQ18" i="9"/>
  <c r="AQ78" i="9"/>
  <c r="AQ82" i="9"/>
  <c r="AQ88" i="9"/>
  <c r="AQ126" i="9"/>
  <c r="AQ10" i="9"/>
  <c r="AQ40" i="9"/>
  <c r="AQ65" i="9"/>
  <c r="AQ113" i="9"/>
  <c r="AQ27" i="9"/>
  <c r="AQ144" i="9"/>
  <c r="AQ156" i="9"/>
  <c r="AQ160" i="9"/>
  <c r="AQ31" i="9"/>
  <c r="AQ32" i="9"/>
  <c r="AQ33" i="9"/>
  <c r="AQ182" i="9"/>
  <c r="AQ23" i="9"/>
  <c r="AQ24" i="9"/>
  <c r="AQ25" i="9"/>
  <c r="AQ26" i="9"/>
  <c r="AQ64" i="9"/>
  <c r="AQ76" i="9"/>
  <c r="AQ91" i="9"/>
  <c r="AQ42" i="9"/>
  <c r="AQ130" i="9"/>
  <c r="AQ132" i="9"/>
  <c r="AQ138" i="9"/>
  <c r="AQ148" i="9"/>
  <c r="AQ153" i="9"/>
  <c r="AQ163" i="9"/>
  <c r="AQ215" i="9"/>
  <c r="AQ217" i="9"/>
  <c r="AQ221" i="9"/>
  <c r="AQ7" i="9"/>
  <c r="AQ29" i="9"/>
  <c r="AQ45" i="9"/>
  <c r="AQ53" i="9"/>
  <c r="AQ54" i="9"/>
  <c r="AQ106" i="9"/>
  <c r="AQ127" i="9"/>
  <c r="AQ164" i="9"/>
  <c r="AQ22" i="9"/>
  <c r="AQ38" i="9"/>
  <c r="AQ43" i="9"/>
  <c r="AQ46" i="9"/>
  <c r="AQ51" i="9"/>
  <c r="AQ60" i="9"/>
  <c r="AQ61" i="9"/>
  <c r="AQ63" i="9"/>
  <c r="AQ66" i="9"/>
  <c r="AQ74" i="9"/>
  <c r="AQ99" i="9"/>
  <c r="AQ100" i="9"/>
  <c r="AQ105" i="9"/>
  <c r="AQ110" i="9"/>
  <c r="AQ114" i="9"/>
  <c r="AQ118" i="9"/>
  <c r="AQ124" i="9"/>
  <c r="AQ139" i="9"/>
  <c r="AQ140" i="9"/>
  <c r="AQ145" i="9"/>
  <c r="AQ158" i="9"/>
  <c r="AQ168" i="9"/>
  <c r="AQ172" i="9"/>
  <c r="AQ173" i="9"/>
  <c r="AQ174" i="9"/>
  <c r="AQ218" i="9"/>
  <c r="AQ3" i="9"/>
  <c r="AQ70" i="9"/>
  <c r="AQ119" i="9"/>
  <c r="AQ134" i="9"/>
  <c r="AQ141" i="9"/>
  <c r="AQ180" i="9"/>
  <c r="AQ193" i="9"/>
  <c r="AQ21" i="9"/>
  <c r="AQ44" i="9"/>
  <c r="AQ52" i="9"/>
  <c r="AQ58" i="9"/>
  <c r="AQ93" i="9"/>
  <c r="AQ116" i="9"/>
  <c r="AQ117" i="9"/>
  <c r="AQ125" i="9"/>
  <c r="AQ162" i="9"/>
  <c r="AQ175" i="9"/>
  <c r="AQ181" i="9"/>
  <c r="AQ208" i="9"/>
  <c r="AQ5" i="9"/>
  <c r="AQ36" i="9"/>
  <c r="AQ62" i="9"/>
  <c r="AQ77" i="9"/>
  <c r="AQ81" i="9"/>
  <c r="AQ87" i="9"/>
  <c r="AQ94" i="9"/>
  <c r="AQ95" i="9"/>
  <c r="AQ96" i="9"/>
  <c r="AQ97" i="9"/>
  <c r="AQ98" i="9"/>
  <c r="AQ108" i="9"/>
  <c r="AQ115" i="9"/>
  <c r="AQ120" i="9"/>
  <c r="AQ122" i="9"/>
  <c r="AQ131" i="9"/>
  <c r="AQ137" i="9"/>
  <c r="AQ176" i="9"/>
  <c r="AQ179" i="9"/>
  <c r="AQ183" i="9"/>
  <c r="AQ184" i="9"/>
  <c r="AQ185" i="9"/>
  <c r="AQ186" i="9"/>
  <c r="AQ189" i="9"/>
  <c r="AQ191" i="9"/>
  <c r="AQ192" i="9"/>
  <c r="AQ37" i="9"/>
  <c r="AQ41" i="9"/>
  <c r="AQ55" i="9"/>
  <c r="AQ109" i="9"/>
  <c r="AQ128" i="9"/>
  <c r="AQ147" i="9"/>
  <c r="AQ149" i="9"/>
  <c r="AQ152" i="9"/>
  <c r="AQ171" i="9"/>
  <c r="AQ35" i="9"/>
  <c r="AQ47" i="9"/>
  <c r="AQ121" i="9"/>
  <c r="AQ143" i="9"/>
  <c r="AQ165" i="9"/>
  <c r="AQ167" i="9"/>
  <c r="AQ14" i="9"/>
  <c r="AQ20" i="9"/>
  <c r="AQ34" i="9"/>
  <c r="AQ67" i="9"/>
  <c r="AQ79" i="9"/>
  <c r="AQ89" i="9"/>
  <c r="AQ104" i="9"/>
  <c r="AQ133" i="9"/>
  <c r="AQ135" i="9"/>
  <c r="AQ151" i="9"/>
  <c r="AQ170" i="9"/>
  <c r="AQ48" i="9"/>
  <c r="AQ69" i="9"/>
  <c r="AQ72" i="9"/>
  <c r="AQ80" i="9"/>
  <c r="AQ112" i="9"/>
  <c r="AQ129" i="9"/>
  <c r="AQ146" i="9"/>
  <c r="AQ159" i="9"/>
  <c r="AQ166" i="9"/>
  <c r="AQ11" i="9"/>
  <c r="AQ12" i="9"/>
  <c r="AQ17" i="9"/>
  <c r="AQ68" i="9"/>
  <c r="AQ83" i="9"/>
  <c r="AQ39" i="9"/>
  <c r="AQ84" i="9"/>
  <c r="AQ85" i="9"/>
  <c r="AQ157" i="9"/>
  <c r="AQ30" i="9"/>
  <c r="AQ73" i="9"/>
  <c r="AQ90" i="9"/>
  <c r="AQ101" i="9"/>
  <c r="AQ102" i="9"/>
  <c r="AQ123" i="9"/>
  <c r="AQ150" i="9"/>
  <c r="AQ161" i="9"/>
  <c r="AQ178" i="9"/>
  <c r="AQ8" i="9"/>
  <c r="AQ13" i="9"/>
  <c r="AQ19" i="9"/>
  <c r="AQ187" i="9"/>
  <c r="AQ188" i="9"/>
  <c r="AQ59" i="9"/>
  <c r="AQ190" i="9"/>
  <c r="AQ75" i="9"/>
  <c r="AQ86" i="9"/>
  <c r="AQ92" i="9"/>
  <c r="AQ107" i="9"/>
  <c r="AQ195" i="9"/>
  <c r="AQ196" i="9"/>
  <c r="AQ197" i="9"/>
  <c r="AQ198" i="9"/>
  <c r="AQ199" i="9"/>
  <c r="AQ200" i="9"/>
  <c r="AQ201" i="9"/>
  <c r="AQ202" i="9"/>
  <c r="AQ203" i="9"/>
  <c r="AQ204" i="9"/>
  <c r="AQ205" i="9"/>
  <c r="AQ206" i="9"/>
  <c r="AQ207" i="9"/>
  <c r="AQ142" i="9"/>
  <c r="AQ209" i="9"/>
  <c r="AQ210" i="9"/>
  <c r="AQ211" i="9"/>
  <c r="AQ212" i="9"/>
  <c r="AQ213" i="9"/>
  <c r="AQ214" i="9"/>
  <c r="AQ155" i="9"/>
  <c r="AQ216" i="9"/>
  <c r="AQ169" i="9"/>
  <c r="AQ177" i="9"/>
  <c r="AQ219" i="9"/>
  <c r="AQ220" i="9"/>
  <c r="AQ136" i="9"/>
  <c r="AQ4" i="9"/>
  <c r="AL136" i="9"/>
  <c r="AM136" i="9" s="1"/>
  <c r="AK136" i="9"/>
  <c r="AE136" i="9"/>
  <c r="AD136" i="9"/>
  <c r="W4" i="9"/>
  <c r="W15" i="9"/>
  <c r="W28" i="9"/>
  <c r="W49" i="9"/>
  <c r="W50" i="9"/>
  <c r="W56" i="9"/>
  <c r="W71" i="9"/>
  <c r="W103" i="9"/>
  <c r="W111" i="9"/>
  <c r="W194" i="9"/>
  <c r="W6" i="9"/>
  <c r="W9" i="9"/>
  <c r="W16" i="9"/>
  <c r="W57" i="9"/>
  <c r="W18" i="9"/>
  <c r="W78" i="9"/>
  <c r="W82" i="9"/>
  <c r="W88" i="9"/>
  <c r="W126" i="9"/>
  <c r="W10" i="9"/>
  <c r="W40" i="9"/>
  <c r="W65" i="9"/>
  <c r="W113" i="9"/>
  <c r="W27" i="9"/>
  <c r="W144" i="9"/>
  <c r="W156" i="9"/>
  <c r="W160" i="9"/>
  <c r="W31" i="9"/>
  <c r="W32" i="9"/>
  <c r="W33" i="9"/>
  <c r="W182" i="9"/>
  <c r="W23" i="9"/>
  <c r="W24" i="9"/>
  <c r="W25" i="9"/>
  <c r="W26" i="9"/>
  <c r="W64" i="9"/>
  <c r="W76" i="9"/>
  <c r="W91" i="9"/>
  <c r="W42" i="9"/>
  <c r="W130" i="9"/>
  <c r="W132" i="9"/>
  <c r="W138" i="9"/>
  <c r="W148" i="9"/>
  <c r="W153" i="9"/>
  <c r="W163" i="9"/>
  <c r="W215" i="9"/>
  <c r="W217" i="9"/>
  <c r="W221" i="9"/>
  <c r="W7" i="9"/>
  <c r="W29" i="9"/>
  <c r="W45" i="9"/>
  <c r="W53" i="9"/>
  <c r="W54" i="9"/>
  <c r="W106" i="9"/>
  <c r="W127" i="9"/>
  <c r="W164" i="9"/>
  <c r="W22" i="9"/>
  <c r="W38" i="9"/>
  <c r="W43" i="9"/>
  <c r="W46" i="9"/>
  <c r="W51" i="9"/>
  <c r="W60" i="9"/>
  <c r="W61" i="9"/>
  <c r="W63" i="9"/>
  <c r="W66" i="9"/>
  <c r="W74" i="9"/>
  <c r="W99" i="9"/>
  <c r="W100" i="9"/>
  <c r="W105" i="9"/>
  <c r="W110" i="9"/>
  <c r="W114" i="9"/>
  <c r="W118" i="9"/>
  <c r="W124" i="9"/>
  <c r="W139" i="9"/>
  <c r="W140" i="9"/>
  <c r="W145" i="9"/>
  <c r="W158" i="9"/>
  <c r="W168" i="9"/>
  <c r="W172" i="9"/>
  <c r="W173" i="9"/>
  <c r="W174" i="9"/>
  <c r="W218" i="9"/>
  <c r="W3" i="9"/>
  <c r="W70" i="9"/>
  <c r="W119" i="9"/>
  <c r="W134" i="9"/>
  <c r="W141" i="9"/>
  <c r="W180" i="9"/>
  <c r="W193" i="9"/>
  <c r="W21" i="9"/>
  <c r="W44" i="9"/>
  <c r="W52" i="9"/>
  <c r="W58" i="9"/>
  <c r="W93" i="9"/>
  <c r="W116" i="9"/>
  <c r="W117" i="9"/>
  <c r="W125" i="9"/>
  <c r="W162" i="9"/>
  <c r="W175" i="9"/>
  <c r="W181" i="9"/>
  <c r="W208" i="9"/>
  <c r="W5" i="9"/>
  <c r="W36" i="9"/>
  <c r="W62" i="9"/>
  <c r="W77" i="9"/>
  <c r="W81" i="9"/>
  <c r="W87" i="9"/>
  <c r="W94" i="9"/>
  <c r="W95" i="9"/>
  <c r="W96" i="9"/>
  <c r="W97" i="9"/>
  <c r="W98" i="9"/>
  <c r="W108" i="9"/>
  <c r="W115" i="9"/>
  <c r="W120" i="9"/>
  <c r="W122" i="9"/>
  <c r="W131" i="9"/>
  <c r="W137" i="9"/>
  <c r="W176" i="9"/>
  <c r="W179" i="9"/>
  <c r="W183" i="9"/>
  <c r="W184" i="9"/>
  <c r="W185" i="9"/>
  <c r="W186" i="9"/>
  <c r="W189" i="9"/>
  <c r="W191" i="9"/>
  <c r="W192" i="9"/>
  <c r="W37" i="9"/>
  <c r="W41" i="9"/>
  <c r="W55" i="9"/>
  <c r="W109" i="9"/>
  <c r="W128" i="9"/>
  <c r="W147" i="9"/>
  <c r="W149" i="9"/>
  <c r="W152" i="9"/>
  <c r="W171" i="9"/>
  <c r="W35" i="9"/>
  <c r="W47" i="9"/>
  <c r="W121" i="9"/>
  <c r="W143" i="9"/>
  <c r="W165" i="9"/>
  <c r="W167" i="9"/>
  <c r="W14" i="9"/>
  <c r="W20" i="9"/>
  <c r="W34" i="9"/>
  <c r="W67" i="9"/>
  <c r="W79" i="9"/>
  <c r="W89" i="9"/>
  <c r="W104" i="9"/>
  <c r="W133" i="9"/>
  <c r="W135" i="9"/>
  <c r="W151" i="9"/>
  <c r="W170" i="9"/>
  <c r="W48" i="9"/>
  <c r="W69" i="9"/>
  <c r="W72" i="9"/>
  <c r="W80" i="9"/>
  <c r="W112" i="9"/>
  <c r="W129" i="9"/>
  <c r="W146" i="9"/>
  <c r="W159" i="9"/>
  <c r="W166" i="9"/>
  <c r="W11" i="9"/>
  <c r="W12" i="9"/>
  <c r="W17" i="9"/>
  <c r="W68" i="9"/>
  <c r="W83" i="9"/>
  <c r="W39" i="9"/>
  <c r="W84" i="9"/>
  <c r="W85" i="9"/>
  <c r="W157" i="9"/>
  <c r="W30" i="9"/>
  <c r="W73" i="9"/>
  <c r="W90" i="9"/>
  <c r="W101" i="9"/>
  <c r="W102" i="9"/>
  <c r="W123" i="9"/>
  <c r="W150" i="9"/>
  <c r="W161" i="9"/>
  <c r="W178" i="9"/>
  <c r="W8" i="9"/>
  <c r="W13" i="9"/>
  <c r="W19" i="9"/>
  <c r="W187" i="9"/>
  <c r="W188" i="9"/>
  <c r="W59" i="9"/>
  <c r="W190" i="9"/>
  <c r="W75" i="9"/>
  <c r="W86" i="9"/>
  <c r="W92" i="9"/>
  <c r="W107" i="9"/>
  <c r="W195" i="9"/>
  <c r="W196" i="9"/>
  <c r="W197" i="9"/>
  <c r="W198" i="9"/>
  <c r="W199" i="9"/>
  <c r="W200" i="9"/>
  <c r="W201" i="9"/>
  <c r="W202" i="9"/>
  <c r="W203" i="9"/>
  <c r="W204" i="9"/>
  <c r="W205" i="9"/>
  <c r="W206" i="9"/>
  <c r="W207" i="9"/>
  <c r="W142" i="9"/>
  <c r="W209" i="9"/>
  <c r="W210" i="9"/>
  <c r="W211" i="9"/>
  <c r="W212" i="9"/>
  <c r="W213" i="9"/>
  <c r="W214" i="9"/>
  <c r="W155" i="9"/>
  <c r="W216" i="9"/>
  <c r="W169" i="9"/>
  <c r="W177" i="9"/>
  <c r="W219" i="9"/>
  <c r="W220" i="9"/>
  <c r="W136" i="9"/>
  <c r="W154" i="9"/>
  <c r="BA220" i="9" l="1"/>
  <c r="AJ220" i="9"/>
  <c r="AK220" i="9" s="1"/>
  <c r="AC220" i="9"/>
  <c r="AW220" i="9" s="1"/>
  <c r="BA219" i="9"/>
  <c r="AJ219" i="9"/>
  <c r="AK219" i="9" s="1"/>
  <c r="AC219" i="9"/>
  <c r="AW219" i="9" s="1"/>
  <c r="BA177" i="9"/>
  <c r="AJ177" i="9"/>
  <c r="AK177" i="9" s="1"/>
  <c r="AC177" i="9"/>
  <c r="AW177" i="9" s="1"/>
  <c r="BA169" i="9"/>
  <c r="AJ169" i="9"/>
  <c r="AK169" i="9" s="1"/>
  <c r="AC169" i="9"/>
  <c r="AW169" i="9" s="1"/>
  <c r="BA216" i="9"/>
  <c r="AJ216" i="9"/>
  <c r="AK216" i="9" s="1"/>
  <c r="AC216" i="9"/>
  <c r="AW216" i="9" s="1"/>
  <c r="BA155" i="9"/>
  <c r="AJ155" i="9"/>
  <c r="AK155" i="9" s="1"/>
  <c r="AC155" i="9"/>
  <c r="AW155" i="9" s="1"/>
  <c r="BA214" i="9"/>
  <c r="AJ214" i="9"/>
  <c r="AK214" i="9" s="1"/>
  <c r="AC214" i="9"/>
  <c r="BA213" i="9"/>
  <c r="AJ213" i="9"/>
  <c r="AK213" i="9" s="1"/>
  <c r="AC213" i="9"/>
  <c r="AW213" i="9" s="1"/>
  <c r="BA212" i="9"/>
  <c r="AJ212" i="9"/>
  <c r="AK212" i="9" s="1"/>
  <c r="AC212" i="9"/>
  <c r="BA211" i="9"/>
  <c r="AJ211" i="9"/>
  <c r="AK211" i="9" s="1"/>
  <c r="AC211" i="9"/>
  <c r="AW211" i="9" s="1"/>
  <c r="BA210" i="9"/>
  <c r="AJ210" i="9"/>
  <c r="AK210" i="9" s="1"/>
  <c r="AC210" i="9"/>
  <c r="AW210" i="9" s="1"/>
  <c r="BA209" i="9"/>
  <c r="AJ209" i="9"/>
  <c r="AK209" i="9" s="1"/>
  <c r="AC209" i="9"/>
  <c r="AW209" i="9" s="1"/>
  <c r="BA142" i="9"/>
  <c r="AJ142" i="9"/>
  <c r="AK142" i="9" s="1"/>
  <c r="AC142" i="9"/>
  <c r="AW142" i="9" s="1"/>
  <c r="BA207" i="9"/>
  <c r="AJ207" i="9"/>
  <c r="AK207" i="9" s="1"/>
  <c r="AC207" i="9"/>
  <c r="AW207" i="9" s="1"/>
  <c r="BA206" i="9"/>
  <c r="AJ206" i="9"/>
  <c r="AK206" i="9" s="1"/>
  <c r="AC206" i="9"/>
  <c r="AW206" i="9" s="1"/>
  <c r="BA205" i="9"/>
  <c r="AJ205" i="9"/>
  <c r="AK205" i="9" s="1"/>
  <c r="AC205" i="9"/>
  <c r="AW205" i="9" s="1"/>
  <c r="BA204" i="9"/>
  <c r="AJ204" i="9"/>
  <c r="AK204" i="9" s="1"/>
  <c r="AC204" i="9"/>
  <c r="BA203" i="9"/>
  <c r="AJ203" i="9"/>
  <c r="AK203" i="9" s="1"/>
  <c r="AC203" i="9"/>
  <c r="AW203" i="9" s="1"/>
  <c r="BA202" i="9"/>
  <c r="AJ202" i="9"/>
  <c r="AK202" i="9" s="1"/>
  <c r="AC202" i="9"/>
  <c r="BA201" i="9"/>
  <c r="AJ201" i="9"/>
  <c r="AK201" i="9" s="1"/>
  <c r="AC201" i="9"/>
  <c r="AW201" i="9" s="1"/>
  <c r="BA200" i="9"/>
  <c r="AJ200" i="9"/>
  <c r="AK200" i="9" s="1"/>
  <c r="AC200" i="9"/>
  <c r="AW200" i="9" s="1"/>
  <c r="BA199" i="9"/>
  <c r="AJ199" i="9"/>
  <c r="AK199" i="9" s="1"/>
  <c r="AC199" i="9"/>
  <c r="AW199" i="9" s="1"/>
  <c r="BA198" i="9"/>
  <c r="AJ198" i="9"/>
  <c r="AK198" i="9" s="1"/>
  <c r="AC198" i="9"/>
  <c r="AW198" i="9" s="1"/>
  <c r="BA197" i="9"/>
  <c r="AJ197" i="9"/>
  <c r="AK197" i="9" s="1"/>
  <c r="AC197" i="9"/>
  <c r="AW197" i="9" s="1"/>
  <c r="BA196" i="9"/>
  <c r="AJ196" i="9"/>
  <c r="AK196" i="9" s="1"/>
  <c r="AC196" i="9"/>
  <c r="AW196" i="9" s="1"/>
  <c r="BA195" i="9"/>
  <c r="AJ195" i="9"/>
  <c r="AK195" i="9" s="1"/>
  <c r="AC195" i="9"/>
  <c r="AW195" i="9" s="1"/>
  <c r="BA107" i="9"/>
  <c r="AJ107" i="9"/>
  <c r="AK107" i="9" s="1"/>
  <c r="AC107" i="9"/>
  <c r="BA92" i="9"/>
  <c r="AJ92" i="9"/>
  <c r="AK92" i="9" s="1"/>
  <c r="AC92" i="9"/>
  <c r="AW92" i="9" s="1"/>
  <c r="BA86" i="9"/>
  <c r="AJ86" i="9"/>
  <c r="AK86" i="9" s="1"/>
  <c r="AC86" i="9"/>
  <c r="BA75" i="9"/>
  <c r="AJ75" i="9"/>
  <c r="AK75" i="9" s="1"/>
  <c r="AC75" i="9"/>
  <c r="AW75" i="9" s="1"/>
  <c r="BA190" i="9"/>
  <c r="AJ190" i="9"/>
  <c r="AK190" i="9" s="1"/>
  <c r="AC190" i="9"/>
  <c r="AW190" i="9" s="1"/>
  <c r="BA59" i="9"/>
  <c r="AJ59" i="9"/>
  <c r="AK59" i="9" s="1"/>
  <c r="AC59" i="9"/>
  <c r="AW59" i="9" s="1"/>
  <c r="BA188" i="9"/>
  <c r="AJ188" i="9"/>
  <c r="AK188" i="9" s="1"/>
  <c r="AC188" i="9"/>
  <c r="AW188" i="9" s="1"/>
  <c r="BA187" i="9"/>
  <c r="AJ187" i="9"/>
  <c r="AK187" i="9" s="1"/>
  <c r="AC187" i="9"/>
  <c r="AW187" i="9" s="1"/>
  <c r="BA19" i="9"/>
  <c r="AJ19" i="9"/>
  <c r="AK19" i="9" s="1"/>
  <c r="AC19" i="9"/>
  <c r="AW19" i="9" s="1"/>
  <c r="BA13" i="9"/>
  <c r="AJ13" i="9"/>
  <c r="AK13" i="9" s="1"/>
  <c r="AC13" i="9"/>
  <c r="AW13" i="9" s="1"/>
  <c r="BA8" i="9"/>
  <c r="AJ8" i="9"/>
  <c r="AK8" i="9" s="1"/>
  <c r="AC8" i="9"/>
  <c r="BA178" i="9"/>
  <c r="AJ178" i="9"/>
  <c r="AK178" i="9" s="1"/>
  <c r="AC178" i="9"/>
  <c r="AW178" i="9" s="1"/>
  <c r="BA161" i="9"/>
  <c r="AJ161" i="9"/>
  <c r="AK161" i="9" s="1"/>
  <c r="AC161" i="9"/>
  <c r="BA150" i="9"/>
  <c r="AJ150" i="9"/>
  <c r="AK150" i="9" s="1"/>
  <c r="AC150" i="9"/>
  <c r="AW150" i="9" s="1"/>
  <c r="BA123" i="9"/>
  <c r="AJ123" i="9"/>
  <c r="AK123" i="9" s="1"/>
  <c r="AC123" i="9"/>
  <c r="AW123" i="9" s="1"/>
  <c r="BA102" i="9"/>
  <c r="AJ102" i="9"/>
  <c r="AK102" i="9" s="1"/>
  <c r="AC102" i="9"/>
  <c r="AW102" i="9" s="1"/>
  <c r="BA101" i="9"/>
  <c r="AJ101" i="9"/>
  <c r="AK101" i="9" s="1"/>
  <c r="AC101" i="9"/>
  <c r="AW101" i="9" s="1"/>
  <c r="BA90" i="9"/>
  <c r="AJ90" i="9"/>
  <c r="AK90" i="9" s="1"/>
  <c r="AC90" i="9"/>
  <c r="AW90" i="9" s="1"/>
  <c r="BA73" i="9"/>
  <c r="AJ73" i="9"/>
  <c r="AK73" i="9" s="1"/>
  <c r="AC73" i="9"/>
  <c r="AW73" i="9" s="1"/>
  <c r="BA30" i="9"/>
  <c r="AJ30" i="9"/>
  <c r="AK30" i="9" s="1"/>
  <c r="AC30" i="9"/>
  <c r="AW30" i="9" s="1"/>
  <c r="BA157" i="9"/>
  <c r="AJ157" i="9"/>
  <c r="AK157" i="9" s="1"/>
  <c r="AC157" i="9"/>
  <c r="BA85" i="9"/>
  <c r="AJ85" i="9"/>
  <c r="AK85" i="9" s="1"/>
  <c r="AC85" i="9"/>
  <c r="AW85" i="9" s="1"/>
  <c r="BA84" i="9"/>
  <c r="AJ84" i="9"/>
  <c r="AK84" i="9" s="1"/>
  <c r="AC84" i="9"/>
  <c r="BA39" i="9"/>
  <c r="AJ39" i="9"/>
  <c r="AK39" i="9" s="1"/>
  <c r="AC39" i="9"/>
  <c r="AW39" i="9" s="1"/>
  <c r="BA83" i="9"/>
  <c r="AJ83" i="9"/>
  <c r="AK83" i="9" s="1"/>
  <c r="AC83" i="9"/>
  <c r="AW83" i="9" s="1"/>
  <c r="BA68" i="9"/>
  <c r="AJ68" i="9"/>
  <c r="AK68" i="9" s="1"/>
  <c r="AC68" i="9"/>
  <c r="AW68" i="9" s="1"/>
  <c r="BA17" i="9"/>
  <c r="AJ17" i="9"/>
  <c r="AK17" i="9" s="1"/>
  <c r="AC17" i="9"/>
  <c r="AW17" i="9" s="1"/>
  <c r="BA12" i="9"/>
  <c r="AJ12" i="9"/>
  <c r="AK12" i="9" s="1"/>
  <c r="AC12" i="9"/>
  <c r="AW12" i="9" s="1"/>
  <c r="BA11" i="9"/>
  <c r="AJ11" i="9"/>
  <c r="AK11" i="9" s="1"/>
  <c r="AC11" i="9"/>
  <c r="AW11" i="9" s="1"/>
  <c r="BA166" i="9"/>
  <c r="AJ166" i="9"/>
  <c r="AK166" i="9" s="1"/>
  <c r="AC166" i="9"/>
  <c r="AW166" i="9" s="1"/>
  <c r="BA159" i="9"/>
  <c r="AJ159" i="9"/>
  <c r="AK159" i="9" s="1"/>
  <c r="AC159" i="9"/>
  <c r="BA146" i="9"/>
  <c r="AJ146" i="9"/>
  <c r="AK146" i="9" s="1"/>
  <c r="AC146" i="9"/>
  <c r="AW146" i="9" s="1"/>
  <c r="BA129" i="9"/>
  <c r="AJ129" i="9"/>
  <c r="AK129" i="9" s="1"/>
  <c r="AC129" i="9"/>
  <c r="BA112" i="9"/>
  <c r="AJ112" i="9"/>
  <c r="AK112" i="9" s="1"/>
  <c r="AC112" i="9"/>
  <c r="AW112" i="9" s="1"/>
  <c r="BA80" i="9"/>
  <c r="AJ80" i="9"/>
  <c r="AK80" i="9" s="1"/>
  <c r="AC80" i="9"/>
  <c r="AW80" i="9" s="1"/>
  <c r="BA72" i="9"/>
  <c r="AJ72" i="9"/>
  <c r="AK72" i="9" s="1"/>
  <c r="AC72" i="9"/>
  <c r="AW72" i="9" s="1"/>
  <c r="BA69" i="9"/>
  <c r="AJ69" i="9"/>
  <c r="AK69" i="9" s="1"/>
  <c r="AC69" i="9"/>
  <c r="AW69" i="9" s="1"/>
  <c r="BA48" i="9"/>
  <c r="AJ48" i="9"/>
  <c r="AK48" i="9" s="1"/>
  <c r="AC48" i="9"/>
  <c r="AW48" i="9" s="1"/>
  <c r="BA170" i="9"/>
  <c r="AJ170" i="9"/>
  <c r="AK170" i="9" s="1"/>
  <c r="AC170" i="9"/>
  <c r="AW170" i="9" s="1"/>
  <c r="BA151" i="9"/>
  <c r="AJ151" i="9"/>
  <c r="AK151" i="9" s="1"/>
  <c r="AC151" i="9"/>
  <c r="AW151" i="9" s="1"/>
  <c r="BA135" i="9"/>
  <c r="AJ135" i="9"/>
  <c r="AK135" i="9" s="1"/>
  <c r="AC135" i="9"/>
  <c r="BA133" i="9"/>
  <c r="AJ133" i="9"/>
  <c r="AK133" i="9" s="1"/>
  <c r="AC133" i="9"/>
  <c r="AW133" i="9" s="1"/>
  <c r="BA104" i="9"/>
  <c r="AJ104" i="9"/>
  <c r="AK104" i="9" s="1"/>
  <c r="AC104" i="9"/>
  <c r="BA89" i="9"/>
  <c r="AJ89" i="9"/>
  <c r="AK89" i="9" s="1"/>
  <c r="AC89" i="9"/>
  <c r="AW89" i="9" s="1"/>
  <c r="BA79" i="9"/>
  <c r="AJ79" i="9"/>
  <c r="AK79" i="9" s="1"/>
  <c r="AC79" i="9"/>
  <c r="AW79" i="9" s="1"/>
  <c r="BA67" i="9"/>
  <c r="AJ67" i="9"/>
  <c r="AK67" i="9" s="1"/>
  <c r="AC67" i="9"/>
  <c r="AW67" i="9" s="1"/>
  <c r="BA34" i="9"/>
  <c r="AJ34" i="9"/>
  <c r="AK34" i="9" s="1"/>
  <c r="AC34" i="9"/>
  <c r="AW34" i="9" s="1"/>
  <c r="BA20" i="9"/>
  <c r="AJ20" i="9"/>
  <c r="AK20" i="9" s="1"/>
  <c r="AC20" i="9"/>
  <c r="AW20" i="9" s="1"/>
  <c r="BA14" i="9"/>
  <c r="AJ14" i="9"/>
  <c r="AK14" i="9" s="1"/>
  <c r="AC14" i="9"/>
  <c r="AW14" i="9" s="1"/>
  <c r="BA167" i="9"/>
  <c r="AJ167" i="9"/>
  <c r="AK167" i="9" s="1"/>
  <c r="AC167" i="9"/>
  <c r="AW167" i="9" s="1"/>
  <c r="BA165" i="9"/>
  <c r="AJ165" i="9"/>
  <c r="AK165" i="9" s="1"/>
  <c r="AC165" i="9"/>
  <c r="BA143" i="9"/>
  <c r="AJ143" i="9"/>
  <c r="AK143" i="9" s="1"/>
  <c r="AC143" i="9"/>
  <c r="AW143" i="9" s="1"/>
  <c r="BA121" i="9"/>
  <c r="AJ121" i="9"/>
  <c r="AK121" i="9" s="1"/>
  <c r="AC121" i="9"/>
  <c r="BA47" i="9"/>
  <c r="AJ47" i="9"/>
  <c r="AK47" i="9" s="1"/>
  <c r="AC47" i="9"/>
  <c r="AW47" i="9" s="1"/>
  <c r="BA35" i="9"/>
  <c r="AJ35" i="9"/>
  <c r="AK35" i="9" s="1"/>
  <c r="AC35" i="9"/>
  <c r="AW35" i="9" s="1"/>
  <c r="BA171" i="9"/>
  <c r="AJ171" i="9"/>
  <c r="AK171" i="9" s="1"/>
  <c r="AC171" i="9"/>
  <c r="AW171" i="9" s="1"/>
  <c r="BA152" i="9"/>
  <c r="AJ152" i="9"/>
  <c r="AK152" i="9" s="1"/>
  <c r="AC152" i="9"/>
  <c r="AW152" i="9" s="1"/>
  <c r="BA149" i="9"/>
  <c r="AJ149" i="9"/>
  <c r="AK149" i="9" s="1"/>
  <c r="AC149" i="9"/>
  <c r="AW149" i="9" s="1"/>
  <c r="BA147" i="9"/>
  <c r="AJ147" i="9"/>
  <c r="AK147" i="9" s="1"/>
  <c r="AC147" i="9"/>
  <c r="AW147" i="9" s="1"/>
  <c r="BA128" i="9"/>
  <c r="AJ128" i="9"/>
  <c r="AK128" i="9" s="1"/>
  <c r="AC128" i="9"/>
  <c r="AW128" i="9" s="1"/>
  <c r="BA109" i="9"/>
  <c r="AJ109" i="9"/>
  <c r="AK109" i="9" s="1"/>
  <c r="AC109" i="9"/>
  <c r="BA55" i="9"/>
  <c r="AJ55" i="9"/>
  <c r="AK55" i="9" s="1"/>
  <c r="AC55" i="9"/>
  <c r="AW55" i="9" s="1"/>
  <c r="BA41" i="9"/>
  <c r="AJ41" i="9"/>
  <c r="AK41" i="9" s="1"/>
  <c r="AC41" i="9"/>
  <c r="BA37" i="9"/>
  <c r="AJ37" i="9"/>
  <c r="AK37" i="9" s="1"/>
  <c r="AC37" i="9"/>
  <c r="AW37" i="9" s="1"/>
  <c r="BA192" i="9"/>
  <c r="AJ192" i="9"/>
  <c r="AK192" i="9" s="1"/>
  <c r="AC192" i="9"/>
  <c r="AW192" i="9" s="1"/>
  <c r="BA191" i="9"/>
  <c r="AJ191" i="9"/>
  <c r="AK191" i="9" s="1"/>
  <c r="AC191" i="9"/>
  <c r="AW191" i="9" s="1"/>
  <c r="BA189" i="9"/>
  <c r="AJ189" i="9"/>
  <c r="AK189" i="9" s="1"/>
  <c r="AC189" i="9"/>
  <c r="AW189" i="9" s="1"/>
  <c r="BA186" i="9"/>
  <c r="AJ186" i="9"/>
  <c r="AK186" i="9" s="1"/>
  <c r="AC186" i="9"/>
  <c r="AW186" i="9" s="1"/>
  <c r="BA185" i="9"/>
  <c r="AJ185" i="9"/>
  <c r="AK185" i="9" s="1"/>
  <c r="AC185" i="9"/>
  <c r="AW185" i="9" s="1"/>
  <c r="BA184" i="9"/>
  <c r="AJ184" i="9"/>
  <c r="AK184" i="9" s="1"/>
  <c r="AC184" i="9"/>
  <c r="AW184" i="9" s="1"/>
  <c r="BA183" i="9"/>
  <c r="AJ183" i="9"/>
  <c r="AK183" i="9" s="1"/>
  <c r="AC183" i="9"/>
  <c r="BA179" i="9"/>
  <c r="AJ179" i="9"/>
  <c r="AK179" i="9" s="1"/>
  <c r="AC179" i="9"/>
  <c r="AW179" i="9" s="1"/>
  <c r="BA176" i="9"/>
  <c r="AJ176" i="9"/>
  <c r="AK176" i="9" s="1"/>
  <c r="AC176" i="9"/>
  <c r="BA137" i="9"/>
  <c r="AJ137" i="9"/>
  <c r="AK137" i="9" s="1"/>
  <c r="AC137" i="9"/>
  <c r="AW137" i="9" s="1"/>
  <c r="BA131" i="9"/>
  <c r="AJ131" i="9"/>
  <c r="AK131" i="9" s="1"/>
  <c r="AC131" i="9"/>
  <c r="AW131" i="9" s="1"/>
  <c r="BA122" i="9"/>
  <c r="AJ122" i="9"/>
  <c r="AK122" i="9" s="1"/>
  <c r="AC122" i="9"/>
  <c r="AW122" i="9" s="1"/>
  <c r="BA120" i="9"/>
  <c r="AJ120" i="9"/>
  <c r="AK120" i="9" s="1"/>
  <c r="AC120" i="9"/>
  <c r="AW120" i="9" s="1"/>
  <c r="BA115" i="9"/>
  <c r="AJ115" i="9"/>
  <c r="AK115" i="9" s="1"/>
  <c r="AC115" i="9"/>
  <c r="AW115" i="9" s="1"/>
  <c r="BA108" i="9"/>
  <c r="AJ108" i="9"/>
  <c r="AK108" i="9" s="1"/>
  <c r="AC108" i="9"/>
  <c r="AW108" i="9" s="1"/>
  <c r="BA98" i="9"/>
  <c r="AJ98" i="9"/>
  <c r="AK98" i="9" s="1"/>
  <c r="AC98" i="9"/>
  <c r="AW98" i="9" s="1"/>
  <c r="BA97" i="9"/>
  <c r="AJ97" i="9"/>
  <c r="AK97" i="9" s="1"/>
  <c r="AC97" i="9"/>
  <c r="BA96" i="9"/>
  <c r="AJ96" i="9"/>
  <c r="AK96" i="9" s="1"/>
  <c r="AC96" i="9"/>
  <c r="AW96" i="9" s="1"/>
  <c r="BA95" i="9"/>
  <c r="AJ95" i="9"/>
  <c r="AK95" i="9" s="1"/>
  <c r="AC95" i="9"/>
  <c r="BA94" i="9"/>
  <c r="AJ94" i="9"/>
  <c r="AK94" i="9" s="1"/>
  <c r="AC94" i="9"/>
  <c r="AW94" i="9" s="1"/>
  <c r="BA87" i="9"/>
  <c r="AJ87" i="9"/>
  <c r="AK87" i="9" s="1"/>
  <c r="AC87" i="9"/>
  <c r="AW87" i="9" s="1"/>
  <c r="BA81" i="9"/>
  <c r="AJ81" i="9"/>
  <c r="AK81" i="9" s="1"/>
  <c r="AC81" i="9"/>
  <c r="AW81" i="9" s="1"/>
  <c r="BA77" i="9"/>
  <c r="AJ77" i="9"/>
  <c r="AK77" i="9" s="1"/>
  <c r="AC77" i="9"/>
  <c r="AW77" i="9" s="1"/>
  <c r="BA62" i="9"/>
  <c r="AJ62" i="9"/>
  <c r="AK62" i="9" s="1"/>
  <c r="AC62" i="9"/>
  <c r="AW62" i="9" s="1"/>
  <c r="BA36" i="9"/>
  <c r="AJ36" i="9"/>
  <c r="AK36" i="9" s="1"/>
  <c r="AC36" i="9"/>
  <c r="AW36" i="9" s="1"/>
  <c r="BA5" i="9"/>
  <c r="AJ5" i="9"/>
  <c r="AK5" i="9" s="1"/>
  <c r="AC5" i="9"/>
  <c r="AW5" i="9" s="1"/>
  <c r="BA208" i="9"/>
  <c r="AJ208" i="9"/>
  <c r="AK208" i="9" s="1"/>
  <c r="AC208" i="9"/>
  <c r="BA181" i="9"/>
  <c r="AJ181" i="9"/>
  <c r="AK181" i="9" s="1"/>
  <c r="AC181" i="9"/>
  <c r="AW181" i="9" s="1"/>
  <c r="BA175" i="9"/>
  <c r="AJ175" i="9"/>
  <c r="AK175" i="9" s="1"/>
  <c r="AC175" i="9"/>
  <c r="BA162" i="9"/>
  <c r="AJ162" i="9"/>
  <c r="AK162" i="9" s="1"/>
  <c r="AC162" i="9"/>
  <c r="AW162" i="9" s="1"/>
  <c r="BA125" i="9"/>
  <c r="AJ125" i="9"/>
  <c r="AK125" i="9" s="1"/>
  <c r="AC125" i="9"/>
  <c r="AW125" i="9" s="1"/>
  <c r="BA117" i="9"/>
  <c r="AJ117" i="9"/>
  <c r="AK117" i="9" s="1"/>
  <c r="AC117" i="9"/>
  <c r="AW117" i="9" s="1"/>
  <c r="BA116" i="9"/>
  <c r="AJ116" i="9"/>
  <c r="AK116" i="9" s="1"/>
  <c r="AC116" i="9"/>
  <c r="AW116" i="9" s="1"/>
  <c r="BA93" i="9"/>
  <c r="AJ93" i="9"/>
  <c r="AK93" i="9" s="1"/>
  <c r="AC93" i="9"/>
  <c r="AW93" i="9" s="1"/>
  <c r="BA58" i="9"/>
  <c r="AJ58" i="9"/>
  <c r="AK58" i="9" s="1"/>
  <c r="AC58" i="9"/>
  <c r="AW58" i="9" s="1"/>
  <c r="BA52" i="9"/>
  <c r="AJ52" i="9"/>
  <c r="AK52" i="9" s="1"/>
  <c r="AC52" i="9"/>
  <c r="AW52" i="9" s="1"/>
  <c r="BA44" i="9"/>
  <c r="AJ44" i="9"/>
  <c r="AK44" i="9" s="1"/>
  <c r="AC44" i="9"/>
  <c r="BA21" i="9"/>
  <c r="AJ21" i="9"/>
  <c r="AK21" i="9" s="1"/>
  <c r="AC21" i="9"/>
  <c r="AW21" i="9" s="1"/>
  <c r="BA193" i="9"/>
  <c r="AJ193" i="9"/>
  <c r="AK193" i="9" s="1"/>
  <c r="AC193" i="9"/>
  <c r="BA180" i="9"/>
  <c r="AJ180" i="9"/>
  <c r="AK180" i="9" s="1"/>
  <c r="AC180" i="9"/>
  <c r="AW180" i="9" s="1"/>
  <c r="BA141" i="9"/>
  <c r="AJ141" i="9"/>
  <c r="AK141" i="9" s="1"/>
  <c r="AC141" i="9"/>
  <c r="AW141" i="9" s="1"/>
  <c r="BA134" i="9"/>
  <c r="AJ134" i="9"/>
  <c r="AK134" i="9" s="1"/>
  <c r="AC134" i="9"/>
  <c r="AW134" i="9" s="1"/>
  <c r="BA119" i="9"/>
  <c r="AJ119" i="9"/>
  <c r="AK119" i="9" s="1"/>
  <c r="AC119" i="9"/>
  <c r="AW119" i="9" s="1"/>
  <c r="BA70" i="9"/>
  <c r="AJ70" i="9"/>
  <c r="AK70" i="9" s="1"/>
  <c r="AC70" i="9"/>
  <c r="AW70" i="9" s="1"/>
  <c r="BA3" i="9"/>
  <c r="AJ3" i="9"/>
  <c r="AK3" i="9" s="1"/>
  <c r="AC3" i="9"/>
  <c r="AW3" i="9" s="1"/>
  <c r="BA218" i="9"/>
  <c r="AJ218" i="9"/>
  <c r="AK218" i="9" s="1"/>
  <c r="AC218" i="9"/>
  <c r="AW218" i="9" s="1"/>
  <c r="BA174" i="9"/>
  <c r="AJ174" i="9"/>
  <c r="AK174" i="9" s="1"/>
  <c r="AC174" i="9"/>
  <c r="BA173" i="9"/>
  <c r="AJ173" i="9"/>
  <c r="AK173" i="9" s="1"/>
  <c r="AC173" i="9"/>
  <c r="AW173" i="9" s="1"/>
  <c r="BA172" i="9"/>
  <c r="AJ172" i="9"/>
  <c r="AK172" i="9" s="1"/>
  <c r="AC172" i="9"/>
  <c r="BA168" i="9"/>
  <c r="AJ168" i="9"/>
  <c r="AK168" i="9" s="1"/>
  <c r="AC168" i="9"/>
  <c r="AW168" i="9" s="1"/>
  <c r="BA158" i="9"/>
  <c r="AJ158" i="9"/>
  <c r="AK158" i="9" s="1"/>
  <c r="AC158" i="9"/>
  <c r="AW158" i="9" s="1"/>
  <c r="BA145" i="9"/>
  <c r="AJ145" i="9"/>
  <c r="AK145" i="9" s="1"/>
  <c r="AC145" i="9"/>
  <c r="AW145" i="9" s="1"/>
  <c r="BA140" i="9"/>
  <c r="AJ140" i="9"/>
  <c r="AK140" i="9" s="1"/>
  <c r="AC140" i="9"/>
  <c r="AW140" i="9" s="1"/>
  <c r="BA139" i="9"/>
  <c r="AJ139" i="9"/>
  <c r="AK139" i="9" s="1"/>
  <c r="AC139" i="9"/>
  <c r="AW139" i="9" s="1"/>
  <c r="BA124" i="9"/>
  <c r="AJ124" i="9"/>
  <c r="AK124" i="9" s="1"/>
  <c r="AC124" i="9"/>
  <c r="AW124" i="9" s="1"/>
  <c r="BA118" i="9"/>
  <c r="AJ118" i="9"/>
  <c r="AK118" i="9" s="1"/>
  <c r="AC118" i="9"/>
  <c r="AW118" i="9" s="1"/>
  <c r="BA114" i="9"/>
  <c r="AJ114" i="9"/>
  <c r="AK114" i="9" s="1"/>
  <c r="AC114" i="9"/>
  <c r="BA110" i="9"/>
  <c r="AJ110" i="9"/>
  <c r="AK110" i="9" s="1"/>
  <c r="AC110" i="9"/>
  <c r="AW110" i="9" s="1"/>
  <c r="BA105" i="9"/>
  <c r="AJ105" i="9"/>
  <c r="AK105" i="9" s="1"/>
  <c r="AC105" i="9"/>
  <c r="BA100" i="9"/>
  <c r="AJ100" i="9"/>
  <c r="AK100" i="9" s="1"/>
  <c r="AC100" i="9"/>
  <c r="AW100" i="9" s="1"/>
  <c r="BA99" i="9"/>
  <c r="AJ99" i="9"/>
  <c r="AK99" i="9" s="1"/>
  <c r="AC99" i="9"/>
  <c r="AW99" i="9" s="1"/>
  <c r="BA74" i="9"/>
  <c r="AJ74" i="9"/>
  <c r="AK74" i="9" s="1"/>
  <c r="AC74" i="9"/>
  <c r="AW74" i="9" s="1"/>
  <c r="BA66" i="9"/>
  <c r="AJ66" i="9"/>
  <c r="AK66" i="9" s="1"/>
  <c r="AC66" i="9"/>
  <c r="AW66" i="9" s="1"/>
  <c r="BA63" i="9"/>
  <c r="AJ63" i="9"/>
  <c r="AK63" i="9" s="1"/>
  <c r="AC63" i="9"/>
  <c r="AW63" i="9" s="1"/>
  <c r="BA61" i="9"/>
  <c r="AJ61" i="9"/>
  <c r="AK61" i="9" s="1"/>
  <c r="AC61" i="9"/>
  <c r="AW61" i="9" s="1"/>
  <c r="BA60" i="9"/>
  <c r="AJ60" i="9"/>
  <c r="AK60" i="9" s="1"/>
  <c r="AC60" i="9"/>
  <c r="AW60" i="9" s="1"/>
  <c r="BA51" i="9"/>
  <c r="AJ51" i="9"/>
  <c r="AK51" i="9" s="1"/>
  <c r="AC51" i="9"/>
  <c r="BA46" i="9"/>
  <c r="AJ46" i="9"/>
  <c r="AK46" i="9" s="1"/>
  <c r="AC46" i="9"/>
  <c r="AW46" i="9" s="1"/>
  <c r="BA43" i="9"/>
  <c r="AJ43" i="9"/>
  <c r="AK43" i="9" s="1"/>
  <c r="AC43" i="9"/>
  <c r="BA38" i="9"/>
  <c r="AJ38" i="9"/>
  <c r="AK38" i="9" s="1"/>
  <c r="AC38" i="9"/>
  <c r="AW38" i="9" s="1"/>
  <c r="BA22" i="9"/>
  <c r="AJ22" i="9"/>
  <c r="AK22" i="9" s="1"/>
  <c r="AC22" i="9"/>
  <c r="AW22" i="9" s="1"/>
  <c r="BA164" i="9"/>
  <c r="AJ164" i="9"/>
  <c r="AK164" i="9" s="1"/>
  <c r="AC164" i="9"/>
  <c r="AW164" i="9" s="1"/>
  <c r="BA127" i="9"/>
  <c r="AJ127" i="9"/>
  <c r="AK127" i="9" s="1"/>
  <c r="AC127" i="9"/>
  <c r="AW127" i="9" s="1"/>
  <c r="BA106" i="9"/>
  <c r="AJ106" i="9"/>
  <c r="AK106" i="9" s="1"/>
  <c r="AC106" i="9"/>
  <c r="AW106" i="9" s="1"/>
  <c r="BA54" i="9"/>
  <c r="AJ54" i="9"/>
  <c r="AK54" i="9" s="1"/>
  <c r="AC54" i="9"/>
  <c r="AW54" i="9" s="1"/>
  <c r="BA53" i="9"/>
  <c r="AJ53" i="9"/>
  <c r="AK53" i="9" s="1"/>
  <c r="AC53" i="9"/>
  <c r="AW53" i="9" s="1"/>
  <c r="BA45" i="9"/>
  <c r="AJ45" i="9"/>
  <c r="AK45" i="9" s="1"/>
  <c r="AC45" i="9"/>
  <c r="BA29" i="9"/>
  <c r="AJ29" i="9"/>
  <c r="AK29" i="9" s="1"/>
  <c r="AC29" i="9"/>
  <c r="AW29" i="9" s="1"/>
  <c r="BA7" i="9"/>
  <c r="AJ7" i="9"/>
  <c r="AK7" i="9" s="1"/>
  <c r="AC7" i="9"/>
  <c r="BA221" i="9"/>
  <c r="AJ221" i="9"/>
  <c r="AK221" i="9" s="1"/>
  <c r="AC221" i="9"/>
  <c r="AW221" i="9" s="1"/>
  <c r="BA217" i="9"/>
  <c r="AJ217" i="9"/>
  <c r="AK217" i="9" s="1"/>
  <c r="AC217" i="9"/>
  <c r="AW217" i="9" s="1"/>
  <c r="BA215" i="9"/>
  <c r="AJ215" i="9"/>
  <c r="AK215" i="9" s="1"/>
  <c r="AC215" i="9"/>
  <c r="AW215" i="9" s="1"/>
  <c r="BA163" i="9"/>
  <c r="AJ163" i="9"/>
  <c r="AK163" i="9" s="1"/>
  <c r="AC163" i="9"/>
  <c r="AW163" i="9" s="1"/>
  <c r="BA153" i="9"/>
  <c r="AJ153" i="9"/>
  <c r="AK153" i="9" s="1"/>
  <c r="AC153" i="9"/>
  <c r="AW153" i="9" s="1"/>
  <c r="BA148" i="9"/>
  <c r="AJ148" i="9"/>
  <c r="AK148" i="9" s="1"/>
  <c r="AC148" i="9"/>
  <c r="AW148" i="9" s="1"/>
  <c r="BA138" i="9"/>
  <c r="AJ138" i="9"/>
  <c r="AK138" i="9" s="1"/>
  <c r="AC138" i="9"/>
  <c r="AW138" i="9" s="1"/>
  <c r="BA132" i="9"/>
  <c r="AJ132" i="9"/>
  <c r="AK132" i="9" s="1"/>
  <c r="AC132" i="9"/>
  <c r="BA130" i="9"/>
  <c r="AJ130" i="9"/>
  <c r="AK130" i="9" s="1"/>
  <c r="AC130" i="9"/>
  <c r="AW130" i="9" s="1"/>
  <c r="BA42" i="9"/>
  <c r="AJ42" i="9"/>
  <c r="AK42" i="9" s="1"/>
  <c r="AC42" i="9"/>
  <c r="BA91" i="9"/>
  <c r="AJ91" i="9"/>
  <c r="AK91" i="9" s="1"/>
  <c r="AC91" i="9"/>
  <c r="AW91" i="9" s="1"/>
  <c r="BA76" i="9"/>
  <c r="AJ76" i="9"/>
  <c r="AK76" i="9" s="1"/>
  <c r="AC76" i="9"/>
  <c r="AW76" i="9" s="1"/>
  <c r="BA64" i="9"/>
  <c r="AJ64" i="9"/>
  <c r="AK64" i="9" s="1"/>
  <c r="AC64" i="9"/>
  <c r="AW64" i="9" s="1"/>
  <c r="BA26" i="9"/>
  <c r="AJ26" i="9"/>
  <c r="AK26" i="9" s="1"/>
  <c r="AC26" i="9"/>
  <c r="AW26" i="9" s="1"/>
  <c r="BA25" i="9"/>
  <c r="AJ25" i="9"/>
  <c r="AK25" i="9" s="1"/>
  <c r="AC25" i="9"/>
  <c r="AW25" i="9" s="1"/>
  <c r="BA24" i="9"/>
  <c r="AJ24" i="9"/>
  <c r="AK24" i="9" s="1"/>
  <c r="AC24" i="9"/>
  <c r="AW24" i="9" s="1"/>
  <c r="BA23" i="9"/>
  <c r="AJ23" i="9"/>
  <c r="AK23" i="9" s="1"/>
  <c r="AC23" i="9"/>
  <c r="AW23" i="9" s="1"/>
  <c r="BA182" i="9"/>
  <c r="AJ182" i="9"/>
  <c r="AK182" i="9" s="1"/>
  <c r="AC182" i="9"/>
  <c r="BA33" i="9"/>
  <c r="AJ33" i="9"/>
  <c r="AK33" i="9" s="1"/>
  <c r="AC33" i="9"/>
  <c r="AW33" i="9" s="1"/>
  <c r="BA32" i="9"/>
  <c r="AJ32" i="9"/>
  <c r="AK32" i="9" s="1"/>
  <c r="AC32" i="9"/>
  <c r="BA31" i="9"/>
  <c r="AJ31" i="9"/>
  <c r="AK31" i="9" s="1"/>
  <c r="AC31" i="9"/>
  <c r="AW31" i="9" s="1"/>
  <c r="BA160" i="9"/>
  <c r="AJ160" i="9"/>
  <c r="AK160" i="9" s="1"/>
  <c r="AC160" i="9"/>
  <c r="AW160" i="9" s="1"/>
  <c r="BA156" i="9"/>
  <c r="AJ156" i="9"/>
  <c r="AK156" i="9" s="1"/>
  <c r="AC156" i="9"/>
  <c r="AW156" i="9" s="1"/>
  <c r="BA144" i="9"/>
  <c r="AJ144" i="9"/>
  <c r="AK144" i="9" s="1"/>
  <c r="AC144" i="9"/>
  <c r="AW144" i="9" s="1"/>
  <c r="BA27" i="9"/>
  <c r="AJ27" i="9"/>
  <c r="AK27" i="9" s="1"/>
  <c r="AC27" i="9"/>
  <c r="AW27" i="9" s="1"/>
  <c r="BA113" i="9"/>
  <c r="AJ113" i="9"/>
  <c r="AK113" i="9" s="1"/>
  <c r="AC113" i="9"/>
  <c r="AW113" i="9" s="1"/>
  <c r="BA65" i="9"/>
  <c r="AJ65" i="9"/>
  <c r="AK65" i="9" s="1"/>
  <c r="AC65" i="9"/>
  <c r="AW65" i="9" s="1"/>
  <c r="BA40" i="9"/>
  <c r="AJ40" i="9"/>
  <c r="AK40" i="9" s="1"/>
  <c r="AC40" i="9"/>
  <c r="BA10" i="9"/>
  <c r="AJ10" i="9"/>
  <c r="AK10" i="9" s="1"/>
  <c r="AC10" i="9"/>
  <c r="AW10" i="9" s="1"/>
  <c r="BA126" i="9"/>
  <c r="AJ126" i="9"/>
  <c r="AK126" i="9" s="1"/>
  <c r="AC126" i="9"/>
  <c r="BA88" i="9"/>
  <c r="AJ88" i="9"/>
  <c r="AK88" i="9" s="1"/>
  <c r="AC88" i="9"/>
  <c r="AW88" i="9" s="1"/>
  <c r="BA82" i="9"/>
  <c r="AJ82" i="9"/>
  <c r="AK82" i="9" s="1"/>
  <c r="AC82" i="9"/>
  <c r="AW82" i="9" s="1"/>
  <c r="BA78" i="9"/>
  <c r="AJ78" i="9"/>
  <c r="AK78" i="9" s="1"/>
  <c r="AC78" i="9"/>
  <c r="AW78" i="9" s="1"/>
  <c r="BA18" i="9"/>
  <c r="AJ18" i="9"/>
  <c r="AK18" i="9" s="1"/>
  <c r="AC18" i="9"/>
  <c r="AW18" i="9" s="1"/>
  <c r="BA57" i="9"/>
  <c r="AJ57" i="9"/>
  <c r="AK57" i="9" s="1"/>
  <c r="AC57" i="9"/>
  <c r="AW57" i="9" s="1"/>
  <c r="BA16" i="9"/>
  <c r="AJ16" i="9"/>
  <c r="AK16" i="9" s="1"/>
  <c r="AC16" i="9"/>
  <c r="AW16" i="9" s="1"/>
  <c r="BA9" i="9"/>
  <c r="AJ9" i="9"/>
  <c r="AK9" i="9" s="1"/>
  <c r="AC9" i="9"/>
  <c r="AW9" i="9" s="1"/>
  <c r="BA6" i="9"/>
  <c r="AJ6" i="9"/>
  <c r="AK6" i="9" s="1"/>
  <c r="AC6" i="9"/>
  <c r="BA194" i="9"/>
  <c r="AJ194" i="9"/>
  <c r="AK194" i="9" s="1"/>
  <c r="AC194" i="9"/>
  <c r="AW194" i="9" s="1"/>
  <c r="BA154" i="9"/>
  <c r="AJ154" i="9"/>
  <c r="AK154" i="9" s="1"/>
  <c r="AC154" i="9"/>
  <c r="BA111" i="9"/>
  <c r="AJ111" i="9"/>
  <c r="AK111" i="9" s="1"/>
  <c r="AC111" i="9"/>
  <c r="AW111" i="9" s="1"/>
  <c r="BA103" i="9"/>
  <c r="AJ103" i="9"/>
  <c r="AK103" i="9" s="1"/>
  <c r="AC103" i="9"/>
  <c r="AW103" i="9" s="1"/>
  <c r="BA71" i="9"/>
  <c r="AJ71" i="9"/>
  <c r="AK71" i="9" s="1"/>
  <c r="AC71" i="9"/>
  <c r="AW71" i="9" s="1"/>
  <c r="BA56" i="9"/>
  <c r="AJ56" i="9"/>
  <c r="AK56" i="9" s="1"/>
  <c r="AC56" i="9"/>
  <c r="AW56" i="9" s="1"/>
  <c r="BA50" i="9"/>
  <c r="AJ50" i="9"/>
  <c r="AK50" i="9" s="1"/>
  <c r="AC50" i="9"/>
  <c r="AW50" i="9" s="1"/>
  <c r="BA49" i="9"/>
  <c r="AJ49" i="9"/>
  <c r="AK49" i="9" s="1"/>
  <c r="AC49" i="9"/>
  <c r="AW49" i="9" s="1"/>
  <c r="BA28" i="9"/>
  <c r="AJ28" i="9"/>
  <c r="AK28" i="9" s="1"/>
  <c r="AC28" i="9"/>
  <c r="AW28" i="9" s="1"/>
  <c r="BA15" i="9"/>
  <c r="AJ15" i="9"/>
  <c r="AK15" i="9" s="1"/>
  <c r="AC15" i="9"/>
  <c r="BA4" i="9"/>
  <c r="AJ4" i="9"/>
  <c r="AC4" i="9"/>
  <c r="AA1" i="9"/>
  <c r="Z1" i="9"/>
  <c r="Y1" i="9"/>
  <c r="X1" i="9"/>
  <c r="AW4" i="9" l="1"/>
  <c r="AC1" i="9"/>
  <c r="AW1" i="9" s="1"/>
  <c r="BA1" i="9"/>
  <c r="AK4" i="9"/>
  <c r="AJ1" i="9"/>
  <c r="AK1" i="9" s="1"/>
  <c r="BF1" i="9"/>
  <c r="BD1" i="9"/>
  <c r="AL104" i="9"/>
  <c r="AM104" i="9" s="1"/>
  <c r="AW104" i="9"/>
  <c r="AL212" i="9"/>
  <c r="AM212" i="9" s="1"/>
  <c r="AW212" i="9"/>
  <c r="AL154" i="9"/>
  <c r="AM154" i="9" s="1"/>
  <c r="AW154" i="9"/>
  <c r="AL129" i="9"/>
  <c r="AM129" i="9" s="1"/>
  <c r="AW129" i="9"/>
  <c r="AL121" i="9"/>
  <c r="AM121" i="9" s="1"/>
  <c r="AW121" i="9"/>
  <c r="AL84" i="9"/>
  <c r="AM84" i="9" s="1"/>
  <c r="AW84" i="9"/>
  <c r="AL15" i="9"/>
  <c r="AM15" i="9" s="1"/>
  <c r="AW15" i="9"/>
  <c r="AL6" i="9"/>
  <c r="AM6" i="9" s="1"/>
  <c r="AW6" i="9"/>
  <c r="AL40" i="9"/>
  <c r="AM40" i="9" s="1"/>
  <c r="AW40" i="9"/>
  <c r="AL182" i="9"/>
  <c r="AM182" i="9" s="1"/>
  <c r="AW182" i="9"/>
  <c r="AL132" i="9"/>
  <c r="AM132" i="9" s="1"/>
  <c r="AW132" i="9"/>
  <c r="AL45" i="9"/>
  <c r="AM45" i="9" s="1"/>
  <c r="AW45" i="9"/>
  <c r="AL51" i="9"/>
  <c r="AM51" i="9" s="1"/>
  <c r="AW51" i="9"/>
  <c r="AL114" i="9"/>
  <c r="AM114" i="9" s="1"/>
  <c r="AW114" i="9"/>
  <c r="AL174" i="9"/>
  <c r="AM174" i="9" s="1"/>
  <c r="AW174" i="9"/>
  <c r="AL44" i="9"/>
  <c r="AM44" i="9" s="1"/>
  <c r="AW44" i="9"/>
  <c r="AL208" i="9"/>
  <c r="AM208" i="9" s="1"/>
  <c r="AW208" i="9"/>
  <c r="AL97" i="9"/>
  <c r="AM97" i="9" s="1"/>
  <c r="AW97" i="9"/>
  <c r="AL183" i="9"/>
  <c r="AM183" i="9" s="1"/>
  <c r="AW183" i="9"/>
  <c r="AL109" i="9"/>
  <c r="AM109" i="9" s="1"/>
  <c r="AW109" i="9"/>
  <c r="AL165" i="9"/>
  <c r="AM165" i="9" s="1"/>
  <c r="AW165" i="9"/>
  <c r="AL135" i="9"/>
  <c r="AM135" i="9" s="1"/>
  <c r="AW135" i="9"/>
  <c r="AL159" i="9"/>
  <c r="AM159" i="9" s="1"/>
  <c r="AW159" i="9"/>
  <c r="AL157" i="9"/>
  <c r="AM157" i="9" s="1"/>
  <c r="AW157" i="9"/>
  <c r="AL8" i="9"/>
  <c r="AM8" i="9" s="1"/>
  <c r="AW8" i="9"/>
  <c r="AL107" i="9"/>
  <c r="AM107" i="9" s="1"/>
  <c r="AW107" i="9"/>
  <c r="AL204" i="9"/>
  <c r="AM204" i="9" s="1"/>
  <c r="AW204" i="9"/>
  <c r="AL214" i="9"/>
  <c r="AM214" i="9" s="1"/>
  <c r="AW214" i="9"/>
  <c r="AL7" i="9"/>
  <c r="AM7" i="9" s="1"/>
  <c r="AW7" i="9"/>
  <c r="AL95" i="9"/>
  <c r="AM95" i="9" s="1"/>
  <c r="AW95" i="9"/>
  <c r="AL126" i="9"/>
  <c r="AM126" i="9" s="1"/>
  <c r="AW126" i="9"/>
  <c r="AL32" i="9"/>
  <c r="AM32" i="9" s="1"/>
  <c r="AW32" i="9"/>
  <c r="AL42" i="9"/>
  <c r="AM42" i="9" s="1"/>
  <c r="AW42" i="9"/>
  <c r="AL105" i="9"/>
  <c r="AM105" i="9" s="1"/>
  <c r="AW105" i="9"/>
  <c r="AL172" i="9"/>
  <c r="AM172" i="9" s="1"/>
  <c r="AW172" i="9"/>
  <c r="AL193" i="9"/>
  <c r="AM193" i="9" s="1"/>
  <c r="AW193" i="9"/>
  <c r="AL175" i="9"/>
  <c r="AM175" i="9" s="1"/>
  <c r="AW175" i="9"/>
  <c r="AL41" i="9"/>
  <c r="AM41" i="9" s="1"/>
  <c r="AW41" i="9"/>
  <c r="AL86" i="9"/>
  <c r="AM86" i="9" s="1"/>
  <c r="AW86" i="9"/>
  <c r="AV1" i="9"/>
  <c r="AL43" i="9"/>
  <c r="AM43" i="9" s="1"/>
  <c r="AW43" i="9"/>
  <c r="AL176" i="9"/>
  <c r="AM176" i="9" s="1"/>
  <c r="AW176" i="9"/>
  <c r="AL161" i="9"/>
  <c r="AM161" i="9" s="1"/>
  <c r="AW161" i="9"/>
  <c r="AL202" i="9"/>
  <c r="AM202" i="9" s="1"/>
  <c r="AW202" i="9"/>
  <c r="AL103" i="9"/>
  <c r="AM103" i="9" s="1"/>
  <c r="AL82" i="9"/>
  <c r="AM82" i="9" s="1"/>
  <c r="AL160" i="9"/>
  <c r="AM160" i="9" s="1"/>
  <c r="AL76" i="9"/>
  <c r="AM76" i="9" s="1"/>
  <c r="AL217" i="9"/>
  <c r="AM217" i="9" s="1"/>
  <c r="AL22" i="9"/>
  <c r="AM22" i="9" s="1"/>
  <c r="AL99" i="9"/>
  <c r="AM99" i="9" s="1"/>
  <c r="AL158" i="9"/>
  <c r="AM158" i="9" s="1"/>
  <c r="AL141" i="9"/>
  <c r="AM141" i="9" s="1"/>
  <c r="AL125" i="9"/>
  <c r="AM125" i="9" s="1"/>
  <c r="AL87" i="9"/>
  <c r="AM87" i="9" s="1"/>
  <c r="AL131" i="9"/>
  <c r="AM131" i="9" s="1"/>
  <c r="AL192" i="9"/>
  <c r="AM192" i="9" s="1"/>
  <c r="AL35" i="9"/>
  <c r="AM35" i="9" s="1"/>
  <c r="AL79" i="9"/>
  <c r="AM79" i="9" s="1"/>
  <c r="AL80" i="9"/>
  <c r="AM80" i="9" s="1"/>
  <c r="AL83" i="9"/>
  <c r="AM83" i="9" s="1"/>
  <c r="AL123" i="9"/>
  <c r="AM123" i="9" s="1"/>
  <c r="AL190" i="9"/>
  <c r="AM190" i="9" s="1"/>
  <c r="AL200" i="9"/>
  <c r="AM200" i="9" s="1"/>
  <c r="AL210" i="9"/>
  <c r="AM210" i="9" s="1"/>
  <c r="AL220" i="9"/>
  <c r="AM220" i="9" s="1"/>
  <c r="AL111" i="9"/>
  <c r="AM111" i="9" s="1"/>
  <c r="AL88" i="9"/>
  <c r="AM88" i="9" s="1"/>
  <c r="AL31" i="9"/>
  <c r="AM31" i="9" s="1"/>
  <c r="AL91" i="9"/>
  <c r="AM91" i="9" s="1"/>
  <c r="AL221" i="9"/>
  <c r="AM221" i="9" s="1"/>
  <c r="AL38" i="9"/>
  <c r="AM38" i="9" s="1"/>
  <c r="AL100" i="9"/>
  <c r="AM100" i="9" s="1"/>
  <c r="AL168" i="9"/>
  <c r="AM168" i="9" s="1"/>
  <c r="AL180" i="9"/>
  <c r="AM180" i="9" s="1"/>
  <c r="AL162" i="9"/>
  <c r="AM162" i="9" s="1"/>
  <c r="AL94" i="9"/>
  <c r="AM94" i="9" s="1"/>
  <c r="AL137" i="9"/>
  <c r="AM137" i="9" s="1"/>
  <c r="AL37" i="9"/>
  <c r="AM37" i="9" s="1"/>
  <c r="AL47" i="9"/>
  <c r="AM47" i="9" s="1"/>
  <c r="AL89" i="9"/>
  <c r="AM89" i="9" s="1"/>
  <c r="AL112" i="9"/>
  <c r="AM112" i="9" s="1"/>
  <c r="AL39" i="9"/>
  <c r="AM39" i="9" s="1"/>
  <c r="AL150" i="9"/>
  <c r="AM150" i="9" s="1"/>
  <c r="AL75" i="9"/>
  <c r="AM75" i="9" s="1"/>
  <c r="AL201" i="9"/>
  <c r="AM201" i="9" s="1"/>
  <c r="AL211" i="9"/>
  <c r="AM211" i="9" s="1"/>
  <c r="AS1" i="9"/>
  <c r="AL50" i="9"/>
  <c r="AM50" i="9" s="1"/>
  <c r="AL57" i="9"/>
  <c r="AM57" i="9" s="1"/>
  <c r="AL27" i="9"/>
  <c r="AM27" i="9" s="1"/>
  <c r="AL25" i="9"/>
  <c r="AM25" i="9" s="1"/>
  <c r="AL153" i="9"/>
  <c r="AM153" i="9" s="1"/>
  <c r="AL106" i="9"/>
  <c r="AM106" i="9" s="1"/>
  <c r="AL63" i="9"/>
  <c r="AM63" i="9" s="1"/>
  <c r="AL139" i="9"/>
  <c r="AM139" i="9" s="1"/>
  <c r="AL70" i="9"/>
  <c r="AM70" i="9" s="1"/>
  <c r="AL93" i="9"/>
  <c r="AM93" i="9" s="1"/>
  <c r="AL62" i="9"/>
  <c r="AM62" i="9" s="1"/>
  <c r="AL115" i="9"/>
  <c r="AM115" i="9" s="1"/>
  <c r="AL186" i="9"/>
  <c r="AM186" i="9" s="1"/>
  <c r="AL149" i="9"/>
  <c r="AM149" i="9" s="1"/>
  <c r="AL20" i="9"/>
  <c r="AM20" i="9" s="1"/>
  <c r="AL48" i="9"/>
  <c r="AM48" i="9" s="1"/>
  <c r="AL12" i="9"/>
  <c r="AM12" i="9" s="1"/>
  <c r="AL90" i="9"/>
  <c r="AM90" i="9" s="1"/>
  <c r="AL187" i="9"/>
  <c r="AM187" i="9" s="1"/>
  <c r="AL197" i="9"/>
  <c r="AM197" i="9" s="1"/>
  <c r="AL207" i="9"/>
  <c r="AM207" i="9" s="1"/>
  <c r="AQ1" i="9"/>
  <c r="AL169" i="9"/>
  <c r="AM169" i="9" s="1"/>
  <c r="AL49" i="9"/>
  <c r="AM49" i="9" s="1"/>
  <c r="AL16" i="9"/>
  <c r="AM16" i="9" s="1"/>
  <c r="AL113" i="9"/>
  <c r="AM113" i="9" s="1"/>
  <c r="AL24" i="9"/>
  <c r="AM24" i="9" s="1"/>
  <c r="AL148" i="9"/>
  <c r="AM148" i="9" s="1"/>
  <c r="AL54" i="9"/>
  <c r="AM54" i="9" s="1"/>
  <c r="AL61" i="9"/>
  <c r="AM61" i="9" s="1"/>
  <c r="AL124" i="9"/>
  <c r="AM124" i="9" s="1"/>
  <c r="AL3" i="9"/>
  <c r="AM3" i="9" s="1"/>
  <c r="AL58" i="9"/>
  <c r="AM58" i="9" s="1"/>
  <c r="AL36" i="9"/>
  <c r="AM36" i="9" s="1"/>
  <c r="AL108" i="9"/>
  <c r="AM108" i="9" s="1"/>
  <c r="AL185" i="9"/>
  <c r="AM185" i="9" s="1"/>
  <c r="AL147" i="9"/>
  <c r="AM147" i="9" s="1"/>
  <c r="AL14" i="9"/>
  <c r="AM14" i="9" s="1"/>
  <c r="AL170" i="9"/>
  <c r="AM170" i="9" s="1"/>
  <c r="AL11" i="9"/>
  <c r="AM11" i="9" s="1"/>
  <c r="AL73" i="9"/>
  <c r="AM73" i="9" s="1"/>
  <c r="AL19" i="9"/>
  <c r="AM19" i="9" s="1"/>
  <c r="AL196" i="9"/>
  <c r="AM196" i="9" s="1"/>
  <c r="AL206" i="9"/>
  <c r="AM206" i="9" s="1"/>
  <c r="AL216" i="9"/>
  <c r="AM216" i="9" s="1"/>
  <c r="AL56" i="9"/>
  <c r="AM56" i="9" s="1"/>
  <c r="AL18" i="9"/>
  <c r="AM18" i="9" s="1"/>
  <c r="AL144" i="9"/>
  <c r="AM144" i="9" s="1"/>
  <c r="AL26" i="9"/>
  <c r="AM26" i="9" s="1"/>
  <c r="AL66" i="9"/>
  <c r="AM66" i="9" s="1"/>
  <c r="AL140" i="9"/>
  <c r="AM140" i="9" s="1"/>
  <c r="AL119" i="9"/>
  <c r="AM119" i="9" s="1"/>
  <c r="AL116" i="9"/>
  <c r="AM116" i="9" s="1"/>
  <c r="AL77" i="9"/>
  <c r="AM77" i="9" s="1"/>
  <c r="AL189" i="9"/>
  <c r="AM189" i="9" s="1"/>
  <c r="AL152" i="9"/>
  <c r="AM152" i="9" s="1"/>
  <c r="AL34" i="9"/>
  <c r="AM34" i="9" s="1"/>
  <c r="AL69" i="9"/>
  <c r="AM69" i="9" s="1"/>
  <c r="AL101" i="9"/>
  <c r="AM101" i="9" s="1"/>
  <c r="AL188" i="9"/>
  <c r="AM188" i="9" s="1"/>
  <c r="AL198" i="9"/>
  <c r="AM198" i="9" s="1"/>
  <c r="AL142" i="9"/>
  <c r="AM142" i="9" s="1"/>
  <c r="AL177" i="9"/>
  <c r="AM177" i="9" s="1"/>
  <c r="AL71" i="9"/>
  <c r="AM71" i="9" s="1"/>
  <c r="AL78" i="9"/>
  <c r="AM78" i="9" s="1"/>
  <c r="AL156" i="9"/>
  <c r="AM156" i="9" s="1"/>
  <c r="AL64" i="9"/>
  <c r="AM64" i="9" s="1"/>
  <c r="AL215" i="9"/>
  <c r="AM215" i="9" s="1"/>
  <c r="AL164" i="9"/>
  <c r="AM164" i="9" s="1"/>
  <c r="AL74" i="9"/>
  <c r="AM74" i="9" s="1"/>
  <c r="AL145" i="9"/>
  <c r="AM145" i="9" s="1"/>
  <c r="AL134" i="9"/>
  <c r="AM134" i="9" s="1"/>
  <c r="AL117" i="9"/>
  <c r="AM117" i="9" s="1"/>
  <c r="AL81" i="9"/>
  <c r="AM81" i="9" s="1"/>
  <c r="AL122" i="9"/>
  <c r="AM122" i="9" s="1"/>
  <c r="AL191" i="9"/>
  <c r="AM191" i="9" s="1"/>
  <c r="AL171" i="9"/>
  <c r="AM171" i="9" s="1"/>
  <c r="AL67" i="9"/>
  <c r="AM67" i="9" s="1"/>
  <c r="AL72" i="9"/>
  <c r="AM72" i="9" s="1"/>
  <c r="AL68" i="9"/>
  <c r="AM68" i="9" s="1"/>
  <c r="AL102" i="9"/>
  <c r="AM102" i="9" s="1"/>
  <c r="AL59" i="9"/>
  <c r="AM59" i="9" s="1"/>
  <c r="AL199" i="9"/>
  <c r="AM199" i="9" s="1"/>
  <c r="AL209" i="9"/>
  <c r="AM209" i="9" s="1"/>
  <c r="AL219" i="9"/>
  <c r="AM219" i="9" s="1"/>
  <c r="AL4" i="9"/>
  <c r="AM4" i="9" s="1"/>
  <c r="AL194" i="9"/>
  <c r="AM194" i="9" s="1"/>
  <c r="AL10" i="9"/>
  <c r="AM10" i="9" s="1"/>
  <c r="AL33" i="9"/>
  <c r="AM33" i="9" s="1"/>
  <c r="AL130" i="9"/>
  <c r="AM130" i="9" s="1"/>
  <c r="AL29" i="9"/>
  <c r="AM29" i="9" s="1"/>
  <c r="AL46" i="9"/>
  <c r="AM46" i="9" s="1"/>
  <c r="AL110" i="9"/>
  <c r="AM110" i="9" s="1"/>
  <c r="AL173" i="9"/>
  <c r="AM173" i="9" s="1"/>
  <c r="AL21" i="9"/>
  <c r="AM21" i="9" s="1"/>
  <c r="AL181" i="9"/>
  <c r="AM181" i="9" s="1"/>
  <c r="AL96" i="9"/>
  <c r="AM96" i="9" s="1"/>
  <c r="AL179" i="9"/>
  <c r="AM179" i="9" s="1"/>
  <c r="AL55" i="9"/>
  <c r="AM55" i="9" s="1"/>
  <c r="AL143" i="9"/>
  <c r="AM143" i="9" s="1"/>
  <c r="AL133" i="9"/>
  <c r="AM133" i="9" s="1"/>
  <c r="AL146" i="9"/>
  <c r="AM146" i="9" s="1"/>
  <c r="AL85" i="9"/>
  <c r="AM85" i="9" s="1"/>
  <c r="AL178" i="9"/>
  <c r="AM178" i="9" s="1"/>
  <c r="AL92" i="9"/>
  <c r="AM92" i="9" s="1"/>
  <c r="AL203" i="9"/>
  <c r="AM203" i="9" s="1"/>
  <c r="AL213" i="9"/>
  <c r="AM213" i="9" s="1"/>
  <c r="AL163" i="9"/>
  <c r="AM163" i="9" s="1"/>
  <c r="AL127" i="9"/>
  <c r="AM127" i="9" s="1"/>
  <c r="AL120" i="9"/>
  <c r="AM120" i="9" s="1"/>
  <c r="AL17" i="9"/>
  <c r="AM17" i="9" s="1"/>
  <c r="AL28" i="9"/>
  <c r="AM28" i="9" s="1"/>
  <c r="AL9" i="9"/>
  <c r="AM9" i="9" s="1"/>
  <c r="AL65" i="9"/>
  <c r="AM65" i="9" s="1"/>
  <c r="AL23" i="9"/>
  <c r="AM23" i="9" s="1"/>
  <c r="AL138" i="9"/>
  <c r="AM138" i="9" s="1"/>
  <c r="AL53" i="9"/>
  <c r="AM53" i="9" s="1"/>
  <c r="AL60" i="9"/>
  <c r="AM60" i="9" s="1"/>
  <c r="AL118" i="9"/>
  <c r="AM118" i="9" s="1"/>
  <c r="AL218" i="9"/>
  <c r="AM218" i="9" s="1"/>
  <c r="AL52" i="9"/>
  <c r="AM52" i="9" s="1"/>
  <c r="AL5" i="9"/>
  <c r="AM5" i="9" s="1"/>
  <c r="AL98" i="9"/>
  <c r="AM98" i="9" s="1"/>
  <c r="AL184" i="9"/>
  <c r="AM184" i="9" s="1"/>
  <c r="AL128" i="9"/>
  <c r="AM128" i="9" s="1"/>
  <c r="AL167" i="9"/>
  <c r="AM167" i="9" s="1"/>
  <c r="AL151" i="9"/>
  <c r="AM151" i="9" s="1"/>
  <c r="AL166" i="9"/>
  <c r="AM166" i="9" s="1"/>
  <c r="AL30" i="9"/>
  <c r="AM30" i="9" s="1"/>
  <c r="AL13" i="9"/>
  <c r="AM13" i="9" s="1"/>
  <c r="AL195" i="9"/>
  <c r="AM195" i="9" s="1"/>
  <c r="AL205" i="9"/>
  <c r="AM205" i="9" s="1"/>
  <c r="AL155" i="9"/>
  <c r="AM155" i="9" s="1"/>
  <c r="AD6" i="9"/>
  <c r="AE6" i="9"/>
  <c r="AD154" i="9"/>
  <c r="AE154" i="9"/>
  <c r="AD7" i="9"/>
  <c r="AE7" i="9"/>
  <c r="AD105" i="9"/>
  <c r="AE105" i="9"/>
  <c r="AD121" i="9"/>
  <c r="AE121" i="9"/>
  <c r="AD84" i="9"/>
  <c r="AE84" i="9"/>
  <c r="AD161" i="9"/>
  <c r="AE161" i="9"/>
  <c r="AD86" i="9"/>
  <c r="AE86" i="9"/>
  <c r="AD78" i="9"/>
  <c r="AE78" i="9"/>
  <c r="AD215" i="9"/>
  <c r="AE215" i="9"/>
  <c r="AD72" i="9"/>
  <c r="AE72" i="9"/>
  <c r="AD49" i="9"/>
  <c r="AE49" i="9"/>
  <c r="AD16" i="9"/>
  <c r="AE16" i="9"/>
  <c r="AD113" i="9"/>
  <c r="AE113" i="9"/>
  <c r="AD24" i="9"/>
  <c r="AE24" i="9"/>
  <c r="AD148" i="9"/>
  <c r="AE148" i="9"/>
  <c r="AD54" i="9"/>
  <c r="AE54" i="9"/>
  <c r="AD61" i="9"/>
  <c r="AE61" i="9"/>
  <c r="AD124" i="9"/>
  <c r="AE124" i="9"/>
  <c r="AD3" i="9"/>
  <c r="AE3" i="9"/>
  <c r="AD58" i="9"/>
  <c r="AE58" i="9"/>
  <c r="AD36" i="9"/>
  <c r="AE36" i="9"/>
  <c r="AD108" i="9"/>
  <c r="AE108" i="9"/>
  <c r="AD185" i="9"/>
  <c r="AE185" i="9"/>
  <c r="AD147" i="9"/>
  <c r="AE147" i="9"/>
  <c r="AD14" i="9"/>
  <c r="AE14" i="9"/>
  <c r="AD170" i="9"/>
  <c r="AE170" i="9"/>
  <c r="AD11" i="9"/>
  <c r="AE11" i="9"/>
  <c r="AD73" i="9"/>
  <c r="AE73" i="9"/>
  <c r="AD19" i="9"/>
  <c r="AE19" i="9"/>
  <c r="AD196" i="9"/>
  <c r="AE196" i="9"/>
  <c r="AD206" i="9"/>
  <c r="AE206" i="9"/>
  <c r="AD216" i="9"/>
  <c r="AE216" i="9"/>
  <c r="AD164" i="9"/>
  <c r="AE164" i="9"/>
  <c r="AD32" i="9"/>
  <c r="AE32" i="9"/>
  <c r="AD42" i="9"/>
  <c r="AE42" i="9"/>
  <c r="AD43" i="9"/>
  <c r="AE43" i="9"/>
  <c r="AD172" i="9"/>
  <c r="AE172" i="9"/>
  <c r="AD193" i="9"/>
  <c r="AE193" i="9"/>
  <c r="AD95" i="9"/>
  <c r="AE95" i="9"/>
  <c r="AD129" i="9"/>
  <c r="AE129" i="9"/>
  <c r="AD202" i="9"/>
  <c r="AE202" i="9"/>
  <c r="AD212" i="9"/>
  <c r="AE212" i="9"/>
  <c r="AD64" i="9"/>
  <c r="AE64" i="9"/>
  <c r="AD117" i="9"/>
  <c r="AE117" i="9"/>
  <c r="AD81" i="9"/>
  <c r="AE81" i="9"/>
  <c r="AD191" i="9"/>
  <c r="AE191" i="9"/>
  <c r="AD67" i="9"/>
  <c r="AE67" i="9"/>
  <c r="AD4" i="9"/>
  <c r="AE4" i="9"/>
  <c r="AD194" i="9"/>
  <c r="AE194" i="9"/>
  <c r="AD10" i="9"/>
  <c r="AE10" i="9"/>
  <c r="AD33" i="9"/>
  <c r="AE33" i="9"/>
  <c r="AD130" i="9"/>
  <c r="AE130" i="9"/>
  <c r="AD29" i="9"/>
  <c r="AE29" i="9"/>
  <c r="AD110" i="9"/>
  <c r="AE110" i="9"/>
  <c r="AD173" i="9"/>
  <c r="AE173" i="9"/>
  <c r="AD21" i="9"/>
  <c r="AE21" i="9"/>
  <c r="AD181" i="9"/>
  <c r="AE181" i="9"/>
  <c r="AD179" i="9"/>
  <c r="AE179" i="9"/>
  <c r="AD55" i="9"/>
  <c r="AE55" i="9"/>
  <c r="AD133" i="9"/>
  <c r="AE133" i="9"/>
  <c r="AD146" i="9"/>
  <c r="AE146" i="9"/>
  <c r="AD85" i="9"/>
  <c r="AE85" i="9"/>
  <c r="AD178" i="9"/>
  <c r="AE178" i="9"/>
  <c r="AD92" i="9"/>
  <c r="AE92" i="9"/>
  <c r="AD203" i="9"/>
  <c r="AE203" i="9"/>
  <c r="AD213" i="9"/>
  <c r="AE213" i="9"/>
  <c r="AD103" i="9"/>
  <c r="AE103" i="9"/>
  <c r="AD82" i="9"/>
  <c r="AE82" i="9"/>
  <c r="AD160" i="9"/>
  <c r="AE160" i="9"/>
  <c r="AD76" i="9"/>
  <c r="AE76" i="9"/>
  <c r="AD217" i="9"/>
  <c r="AE217" i="9"/>
  <c r="AD22" i="9"/>
  <c r="AE22" i="9"/>
  <c r="AD99" i="9"/>
  <c r="AE99" i="9"/>
  <c r="AD158" i="9"/>
  <c r="AE158" i="9"/>
  <c r="AD141" i="9"/>
  <c r="AE141" i="9"/>
  <c r="AD125" i="9"/>
  <c r="AE125" i="9"/>
  <c r="AD87" i="9"/>
  <c r="AE87" i="9"/>
  <c r="AD131" i="9"/>
  <c r="AE131" i="9"/>
  <c r="AD192" i="9"/>
  <c r="AE192" i="9"/>
  <c r="AD35" i="9"/>
  <c r="AE35" i="9"/>
  <c r="AD79" i="9"/>
  <c r="AE79" i="9"/>
  <c r="AD80" i="9"/>
  <c r="AE80" i="9"/>
  <c r="AD83" i="9"/>
  <c r="AE83" i="9"/>
  <c r="AD123" i="9"/>
  <c r="AE123" i="9"/>
  <c r="AD190" i="9"/>
  <c r="AE190" i="9"/>
  <c r="AD200" i="9"/>
  <c r="AE200" i="9"/>
  <c r="AD210" i="9"/>
  <c r="AE210" i="9"/>
  <c r="AD220" i="9"/>
  <c r="AE220" i="9"/>
  <c r="AD15" i="9"/>
  <c r="AE15" i="9"/>
  <c r="AD126" i="9"/>
  <c r="AE126" i="9"/>
  <c r="AD175" i="9"/>
  <c r="AE175" i="9"/>
  <c r="AD176" i="9"/>
  <c r="AE176" i="9"/>
  <c r="AD41" i="9"/>
  <c r="AE41" i="9"/>
  <c r="AD104" i="9"/>
  <c r="AE104" i="9"/>
  <c r="AD71" i="9"/>
  <c r="AE71" i="9"/>
  <c r="AD156" i="9"/>
  <c r="AE156" i="9"/>
  <c r="AD74" i="9"/>
  <c r="AE74" i="9"/>
  <c r="AD145" i="9"/>
  <c r="AE145" i="9"/>
  <c r="AD134" i="9"/>
  <c r="AE134" i="9"/>
  <c r="AD122" i="9"/>
  <c r="AE122" i="9"/>
  <c r="AD171" i="9"/>
  <c r="AE171" i="9"/>
  <c r="AD68" i="9"/>
  <c r="AE68" i="9"/>
  <c r="AD102" i="9"/>
  <c r="AE102" i="9"/>
  <c r="AD59" i="9"/>
  <c r="AE59" i="9"/>
  <c r="AD199" i="9"/>
  <c r="AE199" i="9"/>
  <c r="AD209" i="9"/>
  <c r="AE209" i="9"/>
  <c r="AD219" i="9"/>
  <c r="AE219" i="9"/>
  <c r="AD46" i="9"/>
  <c r="AE46" i="9"/>
  <c r="AD96" i="9"/>
  <c r="AE96" i="9"/>
  <c r="AD143" i="9"/>
  <c r="AE143" i="9"/>
  <c r="AD50" i="9"/>
  <c r="AE50" i="9"/>
  <c r="AD57" i="9"/>
  <c r="AE57" i="9"/>
  <c r="AD27" i="9"/>
  <c r="AE27" i="9"/>
  <c r="AD25" i="9"/>
  <c r="AE25" i="9"/>
  <c r="AD153" i="9"/>
  <c r="AE153" i="9"/>
  <c r="AD106" i="9"/>
  <c r="AE106" i="9"/>
  <c r="AD63" i="9"/>
  <c r="AE63" i="9"/>
  <c r="AD139" i="9"/>
  <c r="AE139" i="9"/>
  <c r="AD70" i="9"/>
  <c r="AE70" i="9"/>
  <c r="AD93" i="9"/>
  <c r="AE93" i="9"/>
  <c r="AD62" i="9"/>
  <c r="AE62" i="9"/>
  <c r="AD115" i="9"/>
  <c r="AE115" i="9"/>
  <c r="AD186" i="9"/>
  <c r="AE186" i="9"/>
  <c r="AD149" i="9"/>
  <c r="AE149" i="9"/>
  <c r="AD20" i="9"/>
  <c r="AE20" i="9"/>
  <c r="AD48" i="9"/>
  <c r="AE48" i="9"/>
  <c r="AD12" i="9"/>
  <c r="AE12" i="9"/>
  <c r="AD90" i="9"/>
  <c r="AE90" i="9"/>
  <c r="AD187" i="9"/>
  <c r="AE187" i="9"/>
  <c r="AD197" i="9"/>
  <c r="AE197" i="9"/>
  <c r="AD207" i="9"/>
  <c r="AE207" i="9"/>
  <c r="AD169" i="9"/>
  <c r="AE169" i="9"/>
  <c r="AD97" i="9"/>
  <c r="AE97" i="9"/>
  <c r="AD159" i="9"/>
  <c r="AE159" i="9"/>
  <c r="AD8" i="9"/>
  <c r="AE8" i="9"/>
  <c r="AD40" i="9"/>
  <c r="AE40" i="9"/>
  <c r="AD45" i="9"/>
  <c r="AE45" i="9"/>
  <c r="AD51" i="9"/>
  <c r="AE51" i="9"/>
  <c r="AD174" i="9"/>
  <c r="AE174" i="9"/>
  <c r="AD214" i="9"/>
  <c r="AE214" i="9"/>
  <c r="AD182" i="9"/>
  <c r="AE182" i="9"/>
  <c r="AD132" i="9"/>
  <c r="AE132" i="9"/>
  <c r="AD114" i="9"/>
  <c r="AE114" i="9"/>
  <c r="AD44" i="9"/>
  <c r="AE44" i="9"/>
  <c r="AD208" i="9"/>
  <c r="AE208" i="9"/>
  <c r="AD183" i="9"/>
  <c r="AE183" i="9"/>
  <c r="AD109" i="9"/>
  <c r="AE109" i="9"/>
  <c r="AD165" i="9"/>
  <c r="AE165" i="9"/>
  <c r="AD135" i="9"/>
  <c r="AE135" i="9"/>
  <c r="AD157" i="9"/>
  <c r="AE157" i="9"/>
  <c r="AD107" i="9"/>
  <c r="AE107" i="9"/>
  <c r="AD204" i="9"/>
  <c r="AE204" i="9"/>
  <c r="AD111" i="9"/>
  <c r="AE111" i="9"/>
  <c r="AD88" i="9"/>
  <c r="AE88" i="9"/>
  <c r="AD31" i="9"/>
  <c r="AE31" i="9"/>
  <c r="AD91" i="9"/>
  <c r="AE91" i="9"/>
  <c r="AD221" i="9"/>
  <c r="AE221" i="9"/>
  <c r="AD38" i="9"/>
  <c r="AE38" i="9"/>
  <c r="AD100" i="9"/>
  <c r="AE100" i="9"/>
  <c r="AD168" i="9"/>
  <c r="AE168" i="9"/>
  <c r="AD180" i="9"/>
  <c r="AE180" i="9"/>
  <c r="AD162" i="9"/>
  <c r="AE162" i="9"/>
  <c r="AD94" i="9"/>
  <c r="AE94" i="9"/>
  <c r="AD137" i="9"/>
  <c r="AE137" i="9"/>
  <c r="AD37" i="9"/>
  <c r="AE37" i="9"/>
  <c r="AD47" i="9"/>
  <c r="AE47" i="9"/>
  <c r="AD89" i="9"/>
  <c r="AE89" i="9"/>
  <c r="AD112" i="9"/>
  <c r="AE112" i="9"/>
  <c r="AD39" i="9"/>
  <c r="AE39" i="9"/>
  <c r="AD150" i="9"/>
  <c r="AE150" i="9"/>
  <c r="AD75" i="9"/>
  <c r="AE75" i="9"/>
  <c r="AD201" i="9"/>
  <c r="AE201" i="9"/>
  <c r="AD211" i="9"/>
  <c r="AE211" i="9"/>
  <c r="AD56" i="9"/>
  <c r="AE56" i="9"/>
  <c r="AD18" i="9"/>
  <c r="AE18" i="9"/>
  <c r="AD144" i="9"/>
  <c r="AE144" i="9"/>
  <c r="AD26" i="9"/>
  <c r="AE26" i="9"/>
  <c r="AD163" i="9"/>
  <c r="AE163" i="9"/>
  <c r="AD127" i="9"/>
  <c r="AE127" i="9"/>
  <c r="AD66" i="9"/>
  <c r="AE66" i="9"/>
  <c r="AD140" i="9"/>
  <c r="AE140" i="9"/>
  <c r="AD119" i="9"/>
  <c r="AE119" i="9"/>
  <c r="AD116" i="9"/>
  <c r="AE116" i="9"/>
  <c r="AD77" i="9"/>
  <c r="AE77" i="9"/>
  <c r="AD120" i="9"/>
  <c r="AE120" i="9"/>
  <c r="AD189" i="9"/>
  <c r="AE189" i="9"/>
  <c r="AD152" i="9"/>
  <c r="AE152" i="9"/>
  <c r="AD34" i="9"/>
  <c r="AE34" i="9"/>
  <c r="AD69" i="9"/>
  <c r="AE69" i="9"/>
  <c r="AD17" i="9"/>
  <c r="AE17" i="9"/>
  <c r="AD101" i="9"/>
  <c r="AE101" i="9"/>
  <c r="AD188" i="9"/>
  <c r="AE188" i="9"/>
  <c r="AD198" i="9"/>
  <c r="AE198" i="9"/>
  <c r="AD142" i="9"/>
  <c r="AE142" i="9"/>
  <c r="AD177" i="9"/>
  <c r="AE177" i="9"/>
  <c r="AD28" i="9"/>
  <c r="AE28" i="9"/>
  <c r="AD9" i="9"/>
  <c r="AE9" i="9"/>
  <c r="AD65" i="9"/>
  <c r="AE65" i="9"/>
  <c r="AD23" i="9"/>
  <c r="AE23" i="9"/>
  <c r="AD138" i="9"/>
  <c r="AE138" i="9"/>
  <c r="AD53" i="9"/>
  <c r="AE53" i="9"/>
  <c r="AD60" i="9"/>
  <c r="AE60" i="9"/>
  <c r="AD118" i="9"/>
  <c r="AE118" i="9"/>
  <c r="AD218" i="9"/>
  <c r="AE218" i="9"/>
  <c r="AD52" i="9"/>
  <c r="AE52" i="9"/>
  <c r="AD5" i="9"/>
  <c r="AE5" i="9"/>
  <c r="AD98" i="9"/>
  <c r="AE98" i="9"/>
  <c r="AD184" i="9"/>
  <c r="AE184" i="9"/>
  <c r="AD128" i="9"/>
  <c r="AE128" i="9"/>
  <c r="AD167" i="9"/>
  <c r="AE167" i="9"/>
  <c r="AD151" i="9"/>
  <c r="AE151" i="9"/>
  <c r="AD166" i="9"/>
  <c r="AE166" i="9"/>
  <c r="AD30" i="9"/>
  <c r="AE30" i="9"/>
  <c r="AD13" i="9"/>
  <c r="AE13" i="9"/>
  <c r="AD195" i="9"/>
  <c r="AE195" i="9"/>
  <c r="AD205" i="9"/>
  <c r="AE205" i="9"/>
  <c r="AD155" i="9"/>
  <c r="AE155" i="9"/>
  <c r="W1" i="9"/>
  <c r="AL1" i="9" l="1"/>
  <c r="AM1" i="9" s="1"/>
  <c r="AD1" i="9"/>
  <c r="AE1" i="9"/>
</calcChain>
</file>

<file path=xl/sharedStrings.xml><?xml version="1.0" encoding="utf-8"?>
<sst xmlns="http://schemas.openxmlformats.org/spreadsheetml/2006/main" count="3881" uniqueCount="877">
  <si>
    <t>Code</t>
  </si>
  <si>
    <t>Nom de l'établissement</t>
  </si>
  <si>
    <t>Code postal</t>
  </si>
  <si>
    <t>Ville</t>
  </si>
  <si>
    <t>Site internet</t>
  </si>
  <si>
    <t>Code insee de la commune</t>
  </si>
  <si>
    <t>Ancenis</t>
  </si>
  <si>
    <t>LI1844</t>
  </si>
  <si>
    <t>Médiathèque La Pléiade</t>
  </si>
  <si>
    <t>https://bibliofil.pays-ancenis.com/</t>
  </si>
  <si>
    <t>Oui</t>
  </si>
  <si>
    <t>Non</t>
  </si>
  <si>
    <t>Communauté de communes du Pays d'Ancenis</t>
  </si>
  <si>
    <t>La Montagne</t>
  </si>
  <si>
    <t>LI1875</t>
  </si>
  <si>
    <t>Médiathèque Municipale</t>
  </si>
  <si>
    <t>https://mediatheque-lamontagne.org/</t>
  </si>
  <si>
    <t>AFI Nanook</t>
  </si>
  <si>
    <t>Autre</t>
  </si>
  <si>
    <t>Nantes Métropole</t>
  </si>
  <si>
    <t>Brains</t>
  </si>
  <si>
    <t>LI14052</t>
  </si>
  <si>
    <t>Bibliothèque Mots passants</t>
  </si>
  <si>
    <t>https://bibliotheque.mairie-brains.fr/</t>
  </si>
  <si>
    <t>Decalog SIGB</t>
  </si>
  <si>
    <t>Chaumes-en-Retz</t>
  </si>
  <si>
    <t>LI14128</t>
  </si>
  <si>
    <t>Bibliothèque de Chéméré</t>
  </si>
  <si>
    <t>https://bibliotheques.chaumesenretz.fr/</t>
  </si>
  <si>
    <t>Communauté d'agglomération Pornic Agglo Pays de Retz</t>
  </si>
  <si>
    <t>Sainte-Pazanne</t>
  </si>
  <si>
    <t>LI13886</t>
  </si>
  <si>
    <t>Bibliothèque municipale</t>
  </si>
  <si>
    <t>/ Facebook / Instagram /</t>
  </si>
  <si>
    <t>Chauvé</t>
  </si>
  <si>
    <t>LI1858</t>
  </si>
  <si>
    <t>Orphée BDP BD MD NX</t>
  </si>
  <si>
    <t>/ Facebook /</t>
  </si>
  <si>
    <t>Crossac</t>
  </si>
  <si>
    <t>LI4727</t>
  </si>
  <si>
    <t>Bibliothèque Intercommunale De Crossac</t>
  </si>
  <si>
    <t>https://reseaubiblio.cc-paysdepontchateau.fr/</t>
  </si>
  <si>
    <t>Communauté de communes du Pays de Pontchâteau Saint-Gildas-des-Bois</t>
  </si>
  <si>
    <t>LI13974</t>
  </si>
  <si>
    <t>Bibliothèque de La Sicaudais</t>
  </si>
  <si>
    <t>LI13972</t>
  </si>
  <si>
    <t>Bibliothèque d'Arthon en Retz</t>
  </si>
  <si>
    <t>Saint-Philbert-de-Grand-Lieu</t>
  </si>
  <si>
    <t>LI1901</t>
  </si>
  <si>
    <t>Bibliothèque Municipale</t>
  </si>
  <si>
    <t>https://espaceandremalraux.stphilbert.fr/</t>
  </si>
  <si>
    <t>Communauté de communes Grand Lieu Communauté</t>
  </si>
  <si>
    <t>Vue</t>
  </si>
  <si>
    <t>LI14165</t>
  </si>
  <si>
    <t>Novalys</t>
  </si>
  <si>
    <t>Trignac</t>
  </si>
  <si>
    <t>LI1907</t>
  </si>
  <si>
    <t>Médiathèque de Trignac</t>
  </si>
  <si>
    <t>mediatheques.saintnazaireagglo.fr</t>
  </si>
  <si>
    <t>Communauté d'agglomération de la Région Nazairienne et de l'Estuaire (CARENE)</t>
  </si>
  <si>
    <t>Pornichet</t>
  </si>
  <si>
    <t>LI1886</t>
  </si>
  <si>
    <t>Médiathèque Jacques Lambert</t>
  </si>
  <si>
    <t>https://mediatheques.saintnazaireagglo.fr/</t>
  </si>
  <si>
    <t>La Baule-Escoublac</t>
  </si>
  <si>
    <t>LI1849</t>
  </si>
  <si>
    <t>Bibliothèque municipale Henri Queffélec</t>
  </si>
  <si>
    <t>https://bibliotheque.labaule.fr</t>
  </si>
  <si>
    <t>Orphée Premier NX</t>
  </si>
  <si>
    <t>Communauté d'agglomération de la Presqu'île de Guérande Atlantique (Cap Atlantique)</t>
  </si>
  <si>
    <t>Saint-Joachim</t>
  </si>
  <si>
    <t>LI4750</t>
  </si>
  <si>
    <t>Bibliotheque Municipale</t>
  </si>
  <si>
    <t>La Turballe</t>
  </si>
  <si>
    <t>LI1908</t>
  </si>
  <si>
    <t>Bibliotheque Municipale Anita Conti</t>
  </si>
  <si>
    <t>bibliotheque.laturballe.fr</t>
  </si>
  <si>
    <t>La Haie-Fouassière</t>
  </si>
  <si>
    <t>LI1864</t>
  </si>
  <si>
    <t>https://bibliotheque@la-haye-fouassiere.fr</t>
  </si>
  <si>
    <t>Orphée Micro NX</t>
  </si>
  <si>
    <t>/ Instagram /</t>
  </si>
  <si>
    <t>Communauté d'agglomération Clisson Sèvre et Maine Agglo</t>
  </si>
  <si>
    <t>Notre-Dame-des-Landes</t>
  </si>
  <si>
    <t>LI13631</t>
  </si>
  <si>
    <t>https://www.bibliotheques.cceg.fr/notre-dame-des-landes</t>
  </si>
  <si>
    <t>Communauté de communes d'Erdre et Gesvres</t>
  </si>
  <si>
    <t>Treillières</t>
  </si>
  <si>
    <t>LI1906</t>
  </si>
  <si>
    <t>Médiathèque Jean d'Ormesson</t>
  </si>
  <si>
    <t>https://www.bibliotheques.cceg.fr/treillieres</t>
  </si>
  <si>
    <t>Saint-Gildas-des-Bois</t>
  </si>
  <si>
    <t>LI4732</t>
  </si>
  <si>
    <t>Bibliothèque Intercommunale De Saint Gildas Des Bois</t>
  </si>
  <si>
    <t>reseaubiblio.cc-paysdepontchateau.fr</t>
  </si>
  <si>
    <t>Orvault</t>
  </si>
  <si>
    <t>LI5719</t>
  </si>
  <si>
    <t>Bibliothèque Municipale De La Bugallière</t>
  </si>
  <si>
    <t>LI1879</t>
  </si>
  <si>
    <t>Bibliothèque Municipale Ormedo</t>
  </si>
  <si>
    <t>Abbaretz</t>
  </si>
  <si>
    <t>LI5711</t>
  </si>
  <si>
    <t>Bibliothèque La Mine Du Livre</t>
  </si>
  <si>
    <t>https://www.cc-nozay-bibliotheques.fr/</t>
  </si>
  <si>
    <t>Communauté de communes de Nozay</t>
  </si>
  <si>
    <t>Geneston</t>
  </si>
  <si>
    <t>LI13543</t>
  </si>
  <si>
    <t>Bibliothèque municipale Mots Passants</t>
  </si>
  <si>
    <t>https://geneston.bibenligne.fr/</t>
  </si>
  <si>
    <t>La Limouzinière</t>
  </si>
  <si>
    <t>LI1870</t>
  </si>
  <si>
    <t>Espace Jean De La Fontaine</t>
  </si>
  <si>
    <t>https://lalimouziniere.bibenligne.fr/</t>
  </si>
  <si>
    <t>Pornic</t>
  </si>
  <si>
    <t>LI1885</t>
  </si>
  <si>
    <t>Médiathèque Armel De Wismes</t>
  </si>
  <si>
    <t>www.mediatheque-pornic.fr</t>
  </si>
  <si>
    <t>BGM</t>
  </si>
  <si>
    <t>La Grigonnais</t>
  </si>
  <si>
    <t>LI5713</t>
  </si>
  <si>
    <t>Bibliothèque Le Cirque Des Pages</t>
  </si>
  <si>
    <t>Basse-Goulaine</t>
  </si>
  <si>
    <t>LI1847</t>
  </si>
  <si>
    <t>Mediatheque Municipale</t>
  </si>
  <si>
    <t>https://mediatheque.basse-goulaine.fr/</t>
  </si>
  <si>
    <t>Nozay</t>
  </si>
  <si>
    <t>LI17560</t>
  </si>
  <si>
    <t>Médiathèque Tournepage</t>
  </si>
  <si>
    <t>Puceul</t>
  </si>
  <si>
    <t>LI5715</t>
  </si>
  <si>
    <t>Bibliothèque Au Puits Du Livre</t>
  </si>
  <si>
    <t>Les Sorinières</t>
  </si>
  <si>
    <t>LI19378</t>
  </si>
  <si>
    <t>L'Échappée Médiathèque municipale des Sorinières</t>
  </si>
  <si>
    <t>https://bibliotheque.ville-sorinieres.fr/</t>
  </si>
  <si>
    <t>Saint-Nicolas-de-Redon</t>
  </si>
  <si>
    <t>LI1900</t>
  </si>
  <si>
    <t>Médiathèque Hélène Cadou</t>
  </si>
  <si>
    <t>https://mediatheques.redon-agglomeration.bzh</t>
  </si>
  <si>
    <t>Communauté d'agglomération Redon Agglomération</t>
  </si>
  <si>
    <t>Saffré</t>
  </si>
  <si>
    <t>LI5714</t>
  </si>
  <si>
    <t>Médiathèque Le Château</t>
  </si>
  <si>
    <t>Batz-sur-Mer</t>
  </si>
  <si>
    <t>LI1848</t>
  </si>
  <si>
    <t>Médiathèque municipale</t>
  </si>
  <si>
    <t>mediatheque@mairie-batzsurmer.fr</t>
  </si>
  <si>
    <t>Sévérac</t>
  </si>
  <si>
    <t>LI4733</t>
  </si>
  <si>
    <t>Bibliothèque Intercommunale de Sévérac</t>
  </si>
  <si>
    <t>Treffieux</t>
  </si>
  <si>
    <t>LI5712</t>
  </si>
  <si>
    <t>Bibliotheque L'Arbre Aux Livres</t>
  </si>
  <si>
    <t>Montoir-de-Bretagne</t>
  </si>
  <si>
    <t>LI4635</t>
  </si>
  <si>
    <t>Médiathèque Municipale Barbara</t>
  </si>
  <si>
    <t>Vay</t>
  </si>
  <si>
    <t>LI5716</t>
  </si>
  <si>
    <t>Bibliotheque La Grange Aux Livres</t>
  </si>
  <si>
    <t>Paimboeuf</t>
  </si>
  <si>
    <t>LI18745</t>
  </si>
  <si>
    <t>Bibliothèque de Paimboeuf</t>
  </si>
  <si>
    <t>non</t>
  </si>
  <si>
    <t>Communauté de communes du Sud Estuaire</t>
  </si>
  <si>
    <t>Couëron</t>
  </si>
  <si>
    <t>LI1859</t>
  </si>
  <si>
    <t>Syracuse</t>
  </si>
  <si>
    <t>Le Croisic</t>
  </si>
  <si>
    <t>LI5690</t>
  </si>
  <si>
    <t>Médiathèque Le Traict d'encre</t>
  </si>
  <si>
    <t>mediatheque.lecroisic.fr</t>
  </si>
  <si>
    <t>Orphée autre version</t>
  </si>
  <si>
    <t>Vigneux-de-Bretagne</t>
  </si>
  <si>
    <t>LI13893</t>
  </si>
  <si>
    <t>https://www.bibliotheques.cceg.fr/vigneux-de-bretagne</t>
  </si>
  <si>
    <t>Legé</t>
  </si>
  <si>
    <t>LI13587</t>
  </si>
  <si>
    <t>Bibliothèque municipale de Legé</t>
  </si>
  <si>
    <t>https://bibliotheques.sudretzatlantique.fr/</t>
  </si>
  <si>
    <t>Communauté de communes Sud Retz Atlantique</t>
  </si>
  <si>
    <t>Rezé</t>
  </si>
  <si>
    <t>LI1887</t>
  </si>
  <si>
    <t>Médiathèque Diderot</t>
  </si>
  <si>
    <t>https://mediatheque.reze.fr/</t>
  </si>
  <si>
    <t>/ Facebook / Instagram / Twitch / YouTube /</t>
  </si>
  <si>
    <t>Guérande</t>
  </si>
  <si>
    <t>LI1863</t>
  </si>
  <si>
    <t>Médiathèque de Guérande</t>
  </si>
  <si>
    <t>athanor-guerande.fr</t>
  </si>
  <si>
    <t>Machecoul-Saint-Même</t>
  </si>
  <si>
    <t>LI13623</t>
  </si>
  <si>
    <t>La Virgule Bibliothèque municipale (Machecoul)</t>
  </si>
  <si>
    <t>bibliotheques.sudretzatlantique.fr</t>
  </si>
  <si>
    <t>Thouaré-sur-Loire</t>
  </si>
  <si>
    <t>LI1905</t>
  </si>
  <si>
    <t>L'EXPRESSION PLURIELLE</t>
  </si>
  <si>
    <t>https://mediatheque.thouare.fr/</t>
  </si>
  <si>
    <t>Bouaye</t>
  </si>
  <si>
    <t>LI1851</t>
  </si>
  <si>
    <t>https://mediatheque.bouaye.fr/</t>
  </si>
  <si>
    <t>LI13884</t>
  </si>
  <si>
    <t>Bibliothèque A même de lire (Saint-Même)</t>
  </si>
  <si>
    <t>La Marne</t>
  </si>
  <si>
    <t>LI14055</t>
  </si>
  <si>
    <t>Bibliothèque</t>
  </si>
  <si>
    <t>Paulx</t>
  </si>
  <si>
    <t>LI13636</t>
  </si>
  <si>
    <t>Bibliorêve</t>
  </si>
  <si>
    <t>Corcoué-sur-Logne</t>
  </si>
  <si>
    <t>LI13537</t>
  </si>
  <si>
    <t>Bibliothèque La Place aux Livres</t>
  </si>
  <si>
    <t>https://bibliotheques.sudretzatlantique.fr/bibliotheque-de</t>
  </si>
  <si>
    <t>Saint-Étienne-de-Mer-Morte</t>
  </si>
  <si>
    <t>LI13879</t>
  </si>
  <si>
    <t>https://bibliotheques.sudretzatlantique.fr</t>
  </si>
  <si>
    <t>Saint-Mars-de-Coutais</t>
  </si>
  <si>
    <t>LI13882</t>
  </si>
  <si>
    <t>Bibliothèque Au fil des mots</t>
  </si>
  <si>
    <t>Touvois</t>
  </si>
  <si>
    <t>LI13901</t>
  </si>
  <si>
    <t>Bibliothèque de Touvois</t>
  </si>
  <si>
    <t>La Chapelle-sur-Erdre</t>
  </si>
  <si>
    <t>LI1856</t>
  </si>
  <si>
    <t>Bibliotheque Municipale Nelson Mandela</t>
  </si>
  <si>
    <t>https://biblio.lachapellesurerdre.fr/</t>
  </si>
  <si>
    <t>Guémené-Penfao</t>
  </si>
  <si>
    <t>LI12307</t>
  </si>
  <si>
    <t>Bibliothèque Annexe</t>
  </si>
  <si>
    <t>LI1862</t>
  </si>
  <si>
    <t>Vertou</t>
  </si>
  <si>
    <t>LI5726</t>
  </si>
  <si>
    <t>Bibliothèque municipale de Beautour</t>
  </si>
  <si>
    <t>librecour.vertou.fr</t>
  </si>
  <si>
    <t>LI1910</t>
  </si>
  <si>
    <t>Bibliotheque Municipale Libre Cour</t>
  </si>
  <si>
    <t>Gorges</t>
  </si>
  <si>
    <t>LI13546</t>
  </si>
  <si>
    <t>https://www.mediatheque-gorges.net/</t>
  </si>
  <si>
    <t>Saint-Viaud</t>
  </si>
  <si>
    <t>LI13888</t>
  </si>
  <si>
    <t>Rouans</t>
  </si>
  <si>
    <t>LI13876</t>
  </si>
  <si>
    <t>https://bibliotheque-rouans.fr/</t>
  </si>
  <si>
    <t>Fay-de-Bretagne</t>
  </si>
  <si>
    <t>LI13926</t>
  </si>
  <si>
    <t>https://www.bibliotheques.cceg.fr/fay-de-bretagne</t>
  </si>
  <si>
    <t>Héric</t>
  </si>
  <si>
    <t>LI13551</t>
  </si>
  <si>
    <t>La Médiathèque</t>
  </si>
  <si>
    <t>https://heric.fr/culture-associations-loisirs/mediatheque</t>
  </si>
  <si>
    <t>Saint-Herblain</t>
  </si>
  <si>
    <t>LI13120</t>
  </si>
  <si>
    <t>Médiathèque Charles-Gautier-Hermeland</t>
  </si>
  <si>
    <t>https://www.la-bibliotheque.com/</t>
  </si>
  <si>
    <t>Rougé</t>
  </si>
  <si>
    <t>LI13311</t>
  </si>
  <si>
    <t>Bibliothèque de Rougé</t>
  </si>
  <si>
    <t>https://mediatheques.cc-chateaubriant-derval.fr/</t>
  </si>
  <si>
    <t>Communauté de communes Châteaubriant-Derval</t>
  </si>
  <si>
    <t>Clisson</t>
  </si>
  <si>
    <t>LI13533</t>
  </si>
  <si>
    <t>Médiathèque Geneviève Couteau</t>
  </si>
  <si>
    <t>mediatheque@mairie-clisson.fr</t>
  </si>
  <si>
    <t>La Chevrolière</t>
  </si>
  <si>
    <t>LI13555</t>
  </si>
  <si>
    <t>Médiathèque Le Grand Lieu</t>
  </si>
  <si>
    <t>https://mediatheque-lachevroliere.fr</t>
  </si>
  <si>
    <t>Châteaubriant</t>
  </si>
  <si>
    <t>Patrimoine</t>
  </si>
  <si>
    <t>LI13300</t>
  </si>
  <si>
    <t>Médiathèque intercommunale de Châteaubriant</t>
  </si>
  <si>
    <t>https//mediatheques.cc-chateaubriant-derval.fr</t>
  </si>
  <si>
    <t>Saint-Nazaire</t>
  </si>
  <si>
    <t>LI1899</t>
  </si>
  <si>
    <t>Médiathèque Etienne Caux</t>
  </si>
  <si>
    <t>LI5725</t>
  </si>
  <si>
    <t>Bibliothèque Anne Frank</t>
  </si>
  <si>
    <t>mediatheques-saintnazaireagglo.c3rb.org/</t>
  </si>
  <si>
    <t>LI5724</t>
  </si>
  <si>
    <t>Bibliobus</t>
  </si>
  <si>
    <t>Saint-Hilaire-de-Chaléons</t>
  </si>
  <si>
    <t>LI4432</t>
  </si>
  <si>
    <t>Bibliotheque Les Mots passants</t>
  </si>
  <si>
    <t>https://bibliotheque.saint-hilaire-de-chaleons.fr/</t>
  </si>
  <si>
    <t>Saint-Hilaire-de-Clisson</t>
  </si>
  <si>
    <t>LI1895</t>
  </si>
  <si>
    <t>Bibliotheque Municipale Planète lecture</t>
  </si>
  <si>
    <t>https://bibliotheque.sainthilairedeclisson.fr/</t>
  </si>
  <si>
    <t>Sainte-Anne-sur-Brivet</t>
  </si>
  <si>
    <t>LI4729</t>
  </si>
  <si>
    <t>Bibliothèque Intercommunale De Ste Anne Sur Brivet</t>
  </si>
  <si>
    <t>LI5718</t>
  </si>
  <si>
    <t>Bibliothèque Municipale Le Petit ChantiLire</t>
  </si>
  <si>
    <t>Saint-Mars-du-Désert</t>
  </si>
  <si>
    <t>LI14163</t>
  </si>
  <si>
    <t>https://www.bibliotheques.cceg.fr/saint-mars-du-desert</t>
  </si>
  <si>
    <t>Nantes</t>
  </si>
  <si>
    <t>LI19688</t>
  </si>
  <si>
    <t>https://bibliotheque.nantes.fr/</t>
  </si>
  <si>
    <t>Plessé</t>
  </si>
  <si>
    <t>LI13643</t>
  </si>
  <si>
    <t>Médiathèque</t>
  </si>
  <si>
    <t>https://www.commune-de-plesse.com/mediatheque</t>
  </si>
  <si>
    <t>LI5710</t>
  </si>
  <si>
    <t>Bibliothèque Du Breil Malville</t>
  </si>
  <si>
    <t>Petit-Mars</t>
  </si>
  <si>
    <t>LI1882</t>
  </si>
  <si>
    <t>Bibliothèque Municipale du Centre René Cassin</t>
  </si>
  <si>
    <t>https://www.bibliotheques.cceg.fr/petit-mars</t>
  </si>
  <si>
    <t>Fégréac</t>
  </si>
  <si>
    <t>LI14054</t>
  </si>
  <si>
    <t>https://mediatheques.redon-agglomeration.bzh/</t>
  </si>
  <si>
    <t>Avessac</t>
  </si>
  <si>
    <t>LI1846</t>
  </si>
  <si>
    <t>La Chapelle-Glain</t>
  </si>
  <si>
    <t>LI13306</t>
  </si>
  <si>
    <t>Bibliothèque de la Chapelle-Glain</t>
  </si>
  <si>
    <t>http://mediatheques.cc-chateaubriant-derval.fr</t>
  </si>
  <si>
    <t>Grand-Auverné</t>
  </si>
  <si>
    <t>LI13307</t>
  </si>
  <si>
    <t>Bibliothèque de Grand-Auverné</t>
  </si>
  <si>
    <t>Louisfert</t>
  </si>
  <si>
    <t>LI13317</t>
  </si>
  <si>
    <t>Bibliothèque de Louisfert</t>
  </si>
  <si>
    <t>Issé</t>
  </si>
  <si>
    <t>LI13315</t>
  </si>
  <si>
    <t>Bibliothèque d'Issé</t>
  </si>
  <si>
    <t>Saint-Aubin-des-Châteaux</t>
  </si>
  <si>
    <t>LI13314</t>
  </si>
  <si>
    <t>Bibliothèque de Saint-Aubin-des-Châteaux</t>
  </si>
  <si>
    <t>Saint-Vincent-des-Landes</t>
  </si>
  <si>
    <t>LI13201</t>
  </si>
  <si>
    <t>Médiathèque de Saint-Vincent-des-Landes</t>
  </si>
  <si>
    <t>LI5709</t>
  </si>
  <si>
    <t>Bibliothèque Erdre-Batignolles</t>
  </si>
  <si>
    <t>Https://bibliotheque.nantes.fr/</t>
  </si>
  <si>
    <t>Derval</t>
  </si>
  <si>
    <t>LI13298</t>
  </si>
  <si>
    <t>Médiathèque de Derval</t>
  </si>
  <si>
    <t>Saint-Colomban</t>
  </si>
  <si>
    <t>LI13877</t>
  </si>
  <si>
    <t>Bibliothèque Au jardin des histoires</t>
  </si>
  <si>
    <t>https://stcolomban.bibenligne.fr/</t>
  </si>
  <si>
    <t>Juigné-des-Moutiers</t>
  </si>
  <si>
    <t>LI13318</t>
  </si>
  <si>
    <t>Bibliothèque de Juigné-des-Moutiers</t>
  </si>
  <si>
    <t>Besné</t>
  </si>
  <si>
    <t>LI13497</t>
  </si>
  <si>
    <t>Médiathèque George Sand</t>
  </si>
  <si>
    <t>Saint-Michel-Chef-Chef</t>
  </si>
  <si>
    <t>LI10449</t>
  </si>
  <si>
    <t>stmichelchefchef.bibenligne.fr</t>
  </si>
  <si>
    <t>Saint-Julien-de-Vouvantes</t>
  </si>
  <si>
    <t>LI13309</t>
  </si>
  <si>
    <t>Bibliothèque de Saint-Julien-de-Vouvantes</t>
  </si>
  <si>
    <t>Erbray</t>
  </si>
  <si>
    <t>LI13322</t>
  </si>
  <si>
    <t>Bibliothèque d'Erbray</t>
  </si>
  <si>
    <t>Missillac</t>
  </si>
  <si>
    <t>LI4669</t>
  </si>
  <si>
    <t>Bibliothèque Intercommunale De Missillac</t>
  </si>
  <si>
    <t>Sainte-Luce-sur-Loire</t>
  </si>
  <si>
    <t>LI1903</t>
  </si>
  <si>
    <t>Mediatheque-Ludotheque Rene Goscinny</t>
  </si>
  <si>
    <t>https://mediatheque.sainte-luce-loire.com/</t>
  </si>
  <si>
    <t>Mauves-sur-Loire</t>
  </si>
  <si>
    <t>LI1873</t>
  </si>
  <si>
    <t>bibliotheque.mauvessurloire.fr</t>
  </si>
  <si>
    <t>Saint-Lumine-de-Coutais</t>
  </si>
  <si>
    <t>LI13881</t>
  </si>
  <si>
    <t>Bibliothèque Municipale Le PotAMots</t>
  </si>
  <si>
    <t>https://bibliotheque.stluminedecoutais.fr</t>
  </si>
  <si>
    <t>/ Facebook / YouTube /</t>
  </si>
  <si>
    <t>Boussay</t>
  </si>
  <si>
    <t>LI13498</t>
  </si>
  <si>
    <t>bibliotheque@boussay.fr</t>
  </si>
  <si>
    <t>PMB</t>
  </si>
  <si>
    <t>Montbert</t>
  </si>
  <si>
    <t>LI1876</t>
  </si>
  <si>
    <t>https://bibliotheque.montbert.fr</t>
  </si>
  <si>
    <t>Saint-Malo-de-Guersac</t>
  </si>
  <si>
    <t>LI1898</t>
  </si>
  <si>
    <t>Corsept</t>
  </si>
  <si>
    <t>LI14053</t>
  </si>
  <si>
    <t>BIBLIOTHEQUE LA PARENTHESE</t>
  </si>
  <si>
    <t>Guenrouet</t>
  </si>
  <si>
    <t>LI4731</t>
  </si>
  <si>
    <t>Bibliothèque Intercommunale de Guenrouët</t>
  </si>
  <si>
    <t>Le Landreau</t>
  </si>
  <si>
    <t>LI13561</t>
  </si>
  <si>
    <t>Bibliothèque Comme un roman</t>
  </si>
  <si>
    <t>bibliotheque.le-landreau.fr</t>
  </si>
  <si>
    <t>Communauté de communes Sèvre et Loire</t>
  </si>
  <si>
    <t>Saint-Jean-de-Boiseau</t>
  </si>
  <si>
    <t>LI1896</t>
  </si>
  <si>
    <t>Mediathèque municipale Edmond-Bertreux</t>
  </si>
  <si>
    <t>https://www.mediatheque-saintjeandeboiseau.net</t>
  </si>
  <si>
    <t>Aigrefeuille-sur-Maine</t>
  </si>
  <si>
    <t>LI13493</t>
  </si>
  <si>
    <t>Bibliothèque En Maine un livre</t>
  </si>
  <si>
    <t>La Plaine-sur-Mer</t>
  </si>
  <si>
    <t>LI1883</t>
  </si>
  <si>
    <t>Médiathèque Joseph Rousse</t>
  </si>
  <si>
    <t>http://mediatheque.laplainesurmer.fr</t>
  </si>
  <si>
    <t>Port-Saint-Père</t>
  </si>
  <si>
    <t>LI13873</t>
  </si>
  <si>
    <t>http://bibliotheque.port-saint-pere.fr</t>
  </si>
  <si>
    <t>LI5705</t>
  </si>
  <si>
    <t>Bibliothèque de Chantenay</t>
  </si>
  <si>
    <t>Saint-Aignan-Grandlieu</t>
  </si>
  <si>
    <t>LI1891</t>
  </si>
  <si>
    <t>Mediatheque Municipale  \</t>
  </si>
  <si>
    <t>www.mediatheque.saint-aignan-grandlieu.fr/</t>
  </si>
  <si>
    <t>Massérac</t>
  </si>
  <si>
    <t>LI14139</t>
  </si>
  <si>
    <t>LI13115</t>
  </si>
  <si>
    <t>Médiathèque Lisa Bresner</t>
  </si>
  <si>
    <t>LI5708</t>
  </si>
  <si>
    <t>Médiatheque Floresca Guépin</t>
  </si>
  <si>
    <t>LI1877</t>
  </si>
  <si>
    <t>Médiathèque Jacques Demy</t>
  </si>
  <si>
    <t>LI5707</t>
  </si>
  <si>
    <t>Médiatheque Luce Courville</t>
  </si>
  <si>
    <t>LI5706</t>
  </si>
  <si>
    <t>Bibliotheque De La Manufacture</t>
  </si>
  <si>
    <t>Le Bignon</t>
  </si>
  <si>
    <t>LI13556</t>
  </si>
  <si>
    <t>Bibliothèque Municipale René-Guy Cadou</t>
  </si>
  <si>
    <t>https://bibliotheque.mairielebignon.fr/</t>
  </si>
  <si>
    <t>Le Pouliguen</t>
  </si>
  <si>
    <t>LI4530</t>
  </si>
  <si>
    <t>Bibliothèque municipale du Pouliguen</t>
  </si>
  <si>
    <t>https://bibliotheque.lepouliguen.fr/</t>
  </si>
  <si>
    <t>Préfailles</t>
  </si>
  <si>
    <t>LI19802</t>
  </si>
  <si>
    <t>Bibliothèque de Préfailles</t>
  </si>
  <si>
    <t>http://prefailles.bibenligne.fr</t>
  </si>
  <si>
    <t>Saint-André-des-Eaux</t>
  </si>
  <si>
    <t>LI1892</t>
  </si>
  <si>
    <t>Bouée</t>
  </si>
  <si>
    <t>LI13194</t>
  </si>
  <si>
    <t>Bibliothèque de Bouée</t>
  </si>
  <si>
    <t>https://www.mediatheques.estuaire-sillon.fr/</t>
  </si>
  <si>
    <t>Communauté de communes Estuaire et Sillon</t>
  </si>
  <si>
    <t>Campbon</t>
  </si>
  <si>
    <t>LI4699</t>
  </si>
  <si>
    <t>Médiathèque  de Campbon</t>
  </si>
  <si>
    <t>La Chapelle-Launay</t>
  </si>
  <si>
    <t>LI10528</t>
  </si>
  <si>
    <t>Médiathèque du Moulin</t>
  </si>
  <si>
    <t>Conquereuil</t>
  </si>
  <si>
    <t>LI13535</t>
  </si>
  <si>
    <t>Cordemais</t>
  </si>
  <si>
    <t>LI10466</t>
  </si>
  <si>
    <t>Mediatheque Jacques Fairand</t>
  </si>
  <si>
    <t>Donges</t>
  </si>
  <si>
    <t>LI1860</t>
  </si>
  <si>
    <t>Lavau-sur-Loire</t>
  </si>
  <si>
    <t>LI13192</t>
  </si>
  <si>
    <t>Bibliothèque de Lavau sur Loire</t>
  </si>
  <si>
    <t>Malville</t>
  </si>
  <si>
    <t>LI1872</t>
  </si>
  <si>
    <t>Médiathèque de Malville</t>
  </si>
  <si>
    <t>Saint-Julien-de-Concelles</t>
  </si>
  <si>
    <t>LI1897</t>
  </si>
  <si>
    <t>https://www.mediatheque-le-passe-muraille.fr/</t>
  </si>
  <si>
    <t>Pont-Saint-Martin</t>
  </si>
  <si>
    <t>LI13647</t>
  </si>
  <si>
    <t>Médiathèque Le 3ème lieu</t>
  </si>
  <si>
    <t>https://www.mediatheque-pontsaintmartin.net/</t>
  </si>
  <si>
    <t>Drefféac</t>
  </si>
  <si>
    <t>LI4730</t>
  </si>
  <si>
    <t>Bibliothèque Intercommunale de Drefféac</t>
  </si>
  <si>
    <t>Monnières</t>
  </si>
  <si>
    <t>LI14141</t>
  </si>
  <si>
    <t>Bibliothèque Au plaisir de lire</t>
  </si>
  <si>
    <t>Maisdon-sur-Sèvre</t>
  </si>
  <si>
    <t>LI13625</t>
  </si>
  <si>
    <t>Bibliothèque municipale A livre ouvert</t>
  </si>
  <si>
    <t>Casson</t>
  </si>
  <si>
    <t>LI14127</t>
  </si>
  <si>
    <t>https://www.bibliotheques.cceg.fr/casson</t>
  </si>
  <si>
    <t>Gétigné</t>
  </si>
  <si>
    <t>LI1861</t>
  </si>
  <si>
    <t>Bibliothèque Des Changes</t>
  </si>
  <si>
    <t>https://www.bibliothequedegetigne.net/</t>
  </si>
  <si>
    <t>Soudan</t>
  </si>
  <si>
    <t>LI13323</t>
  </si>
  <si>
    <t>Médiathèque de Soudan</t>
  </si>
  <si>
    <t>Fercé</t>
  </si>
  <si>
    <t>LI13321</t>
  </si>
  <si>
    <t>Bibliothèque de Fercé</t>
  </si>
  <si>
    <t>Assérac</t>
  </si>
  <si>
    <t>LI13494</t>
  </si>
  <si>
    <t>Bibliothèque municipale Le Pré aux livres</t>
  </si>
  <si>
    <t>https://bibliotheque.asserac.fr/</t>
  </si>
  <si>
    <t>Grandchamps-des-Fontaines</t>
  </si>
  <si>
    <t>LI13549</t>
  </si>
  <si>
    <t>Médiathèque Victor-Hugo</t>
  </si>
  <si>
    <t>https://www.bibliotheques.cceg.fr</t>
  </si>
  <si>
    <t>Prinquiau</t>
  </si>
  <si>
    <t>LI10110</t>
  </si>
  <si>
    <t>Bibliothèque de Prinquiau</t>
  </si>
  <si>
    <t>Quilly</t>
  </si>
  <si>
    <t>LI13191</t>
  </si>
  <si>
    <t>Bibliothèque de Quilly</t>
  </si>
  <si>
    <t>Savenay</t>
  </si>
  <si>
    <t>LI1889</t>
  </si>
  <si>
    <t>Médiathèque de Savenay</t>
  </si>
  <si>
    <t>Indre</t>
  </si>
  <si>
    <t>LI1867</t>
  </si>
  <si>
    <t>https://www.bibliotheque.indre44.fr/</t>
  </si>
  <si>
    <t>Saint-Étienne-de-Montluc</t>
  </si>
  <si>
    <t>LI1893</t>
  </si>
  <si>
    <t>Bibliothèque de Saint-Etienne de Montluc</t>
  </si>
  <si>
    <t>Moisdon-la-Rivière</t>
  </si>
  <si>
    <t>LI13316</t>
  </si>
  <si>
    <t>Médiathèque de Moisdon-la-Rivière</t>
  </si>
  <si>
    <t>Le Temple-de-Bretagne</t>
  </si>
  <si>
    <t>LI13890</t>
  </si>
  <si>
    <t>Médiathèque Le Marque-Page</t>
  </si>
  <si>
    <t>Sucé-sur-Erdre</t>
  </si>
  <si>
    <t>LI1904</t>
  </si>
  <si>
    <t>https://www.bibliotheques.cceg.fr/suce-sur-erdre</t>
  </si>
  <si>
    <t>Noyal-sur-Brutz</t>
  </si>
  <si>
    <t>LI13319</t>
  </si>
  <si>
    <t>Bibliothèque de Noyal-sur-Brutz</t>
  </si>
  <si>
    <t>https://mediatheques.cc-chateaubriant-derval.fr</t>
  </si>
  <si>
    <t>Villepot</t>
  </si>
  <si>
    <t>LI13320</t>
  </si>
  <si>
    <t>Bibliothèque de Villepôt</t>
  </si>
  <si>
    <t>Le Gâvre</t>
  </si>
  <si>
    <t>LI13560</t>
  </si>
  <si>
    <t>https://bibliotheques-pays-de-blain.fr/bibliotheques</t>
  </si>
  <si>
    <t>Communauté de communes Pays de Blain Communauté</t>
  </si>
  <si>
    <t>Sion-les-Mines</t>
  </si>
  <si>
    <t>LI13199</t>
  </si>
  <si>
    <t>Bibliothèque de Sion-les-Mines</t>
  </si>
  <si>
    <t>La Meilleraye-de-Bretagne</t>
  </si>
  <si>
    <t>LI13304</t>
  </si>
  <si>
    <t>Bibliothèque de la Meilleraye-de-Bretagne</t>
  </si>
  <si>
    <t>Soulvache</t>
  </si>
  <si>
    <t>LI13312</t>
  </si>
  <si>
    <t>Bibliothèque de Soulvache</t>
  </si>
  <si>
    <t>Lusanger</t>
  </si>
  <si>
    <t>LI13196</t>
  </si>
  <si>
    <t>Bibliothèque de Lusanger</t>
  </si>
  <si>
    <t>Jans</t>
  </si>
  <si>
    <t>LI13198</t>
  </si>
  <si>
    <t>Médiathèque de Jans</t>
  </si>
  <si>
    <t>Ruffigné</t>
  </si>
  <si>
    <t>LI13305</t>
  </si>
  <si>
    <t>Bibliothèque de Ruffigné</t>
  </si>
  <si>
    <t>Nort-sur-Erdre</t>
  </si>
  <si>
    <t>LI4468</t>
  </si>
  <si>
    <t>Médiathèque municipale Andrée-Chedid</t>
  </si>
  <si>
    <t>Mouais</t>
  </si>
  <si>
    <t>LI13197</t>
  </si>
  <si>
    <t>Bibliothèque de Mouais</t>
  </si>
  <si>
    <t>La Chevallerais</t>
  </si>
  <si>
    <t>LI13964</t>
  </si>
  <si>
    <t>Les Moutiers-en-Retz</t>
  </si>
  <si>
    <t>LI13559</t>
  </si>
  <si>
    <t>Bibliothèque Raymond Devos</t>
  </si>
  <si>
    <t>Https://www.mairie-lesmoutiersenretz.fr/listes/bibliothequ</t>
  </si>
  <si>
    <t>Marsac-sur-Don</t>
  </si>
  <si>
    <t>LI13200</t>
  </si>
  <si>
    <t>Médiathèque de Marsac-sur-Don</t>
  </si>
  <si>
    <t>Petit-Auverné</t>
  </si>
  <si>
    <t>LI13308</t>
  </si>
  <si>
    <t>Bibliothèque du Petit-Auverné</t>
  </si>
  <si>
    <t>Le Cellier</t>
  </si>
  <si>
    <t>LI13557</t>
  </si>
  <si>
    <t>Médiathèque Claire Bretécher - Le Cellier</t>
  </si>
  <si>
    <t>Ligné</t>
  </si>
  <si>
    <t>LI1869</t>
  </si>
  <si>
    <t>Bibliotheque Antoine de Saint Exupéry - Ligné</t>
  </si>
  <si>
    <t>La Bernerie-en-Retz</t>
  </si>
  <si>
    <t>LI13553</t>
  </si>
  <si>
    <t>Bibliothèque Olympe de Gouges</t>
  </si>
  <si>
    <t>mabib.fr/biblioclub-labernerie</t>
  </si>
  <si>
    <t>WaterBear</t>
  </si>
  <si>
    <t>Loireauxence</t>
  </si>
  <si>
    <t>LI1909</t>
  </si>
  <si>
    <t>Bibliotheque de Varades</t>
  </si>
  <si>
    <t>Herbignac</t>
  </si>
  <si>
    <t>LI1866</t>
  </si>
  <si>
    <t>Centre culturel François-Mitterrand</t>
  </si>
  <si>
    <t>centre-culturel.herbignac.com</t>
  </si>
  <si>
    <t>Oudon</t>
  </si>
  <si>
    <t>LI1880</t>
  </si>
  <si>
    <t>Bibliotheque d'Oudon</t>
  </si>
  <si>
    <t>Piriac-sur-Mer</t>
  </si>
  <si>
    <t>LI20222</t>
  </si>
  <si>
    <t>Médiathèque de Piriac-sur-Mer</t>
  </si>
  <si>
    <t>https://bibliotheque.piriac-sur-mer.fr/</t>
  </si>
  <si>
    <t>La Chapelle-des-Marais</t>
  </si>
  <si>
    <t>LI4625</t>
  </si>
  <si>
    <t>Saint-Sébastien-sur-Loire</t>
  </si>
  <si>
    <t>LI1902</t>
  </si>
  <si>
    <t>Médiatheque Municipale</t>
  </si>
  <si>
    <t>https://mediatheque.saintsebastien.fr/</t>
  </si>
  <si>
    <t>Les Touches</t>
  </si>
  <si>
    <t>LI14137</t>
  </si>
  <si>
    <t>Bibliothèque Les Touches</t>
  </si>
  <si>
    <t>https://www.bibliotheques.cceg.fr/les-touches</t>
  </si>
  <si>
    <t>Mésanger</t>
  </si>
  <si>
    <t>LI13629</t>
  </si>
  <si>
    <t>Bibliothèque Les mille et une pages - Mésanger</t>
  </si>
  <si>
    <t>Vallons-de-l'Erdre</t>
  </si>
  <si>
    <t>LI13883</t>
  </si>
  <si>
    <t>Bibliothèque de Saint-Mars-la-Jaille</t>
  </si>
  <si>
    <t>Sainte-Reine-de-Bretagne</t>
  </si>
  <si>
    <t>LI4728</t>
  </si>
  <si>
    <t>Bibliothèque Intercommunale De Ste Reine De Bretagne</t>
  </si>
  <si>
    <t>Riaillé</t>
  </si>
  <si>
    <t>LI13875</t>
  </si>
  <si>
    <t>Bibliothèque de Riaillé</t>
  </si>
  <si>
    <t>Joué-sur-Erdre</t>
  </si>
  <si>
    <t>LI13552</t>
  </si>
  <si>
    <t>Bibliothèque de Joué sur Erdre</t>
  </si>
  <si>
    <t>Couffé</t>
  </si>
  <si>
    <t>LI13539</t>
  </si>
  <si>
    <t>Bibliothèque La forge aux livres</t>
  </si>
  <si>
    <t>Blain</t>
  </si>
  <si>
    <t>LI14166</t>
  </si>
  <si>
    <t>Bibliothèque de Saint-Emilien de Blain</t>
  </si>
  <si>
    <t>Divatte-sur-Loire</t>
  </si>
  <si>
    <t>LI1855</t>
  </si>
  <si>
    <t>Espace COOLturel</t>
  </si>
  <si>
    <t>www.espacecoolturel.fr</t>
  </si>
  <si>
    <t>/ Facebook / Instagram / YouTube /</t>
  </si>
  <si>
    <t>Vair-sur-Loire</t>
  </si>
  <si>
    <t>LI13880</t>
  </si>
  <si>
    <t>Bibliothèque Récré à lire de Saint-Herblon</t>
  </si>
  <si>
    <t>LI1845</t>
  </si>
  <si>
    <t>Bibliotheque d'Anetz</t>
  </si>
  <si>
    <t>LI13496</t>
  </si>
  <si>
    <t>Bibliothèque de Belligné</t>
  </si>
  <si>
    <t>Mouzeil</t>
  </si>
  <si>
    <t>LI13632</t>
  </si>
  <si>
    <t>Bibliothèque Pour petits et grands - Mouzeil</t>
  </si>
  <si>
    <t>Pannecé</t>
  </si>
  <si>
    <t>LI13634</t>
  </si>
  <si>
    <t>Bibliothèque Bouillon de culture de Pannecé</t>
  </si>
  <si>
    <t>Le Pin</t>
  </si>
  <si>
    <t>LI13558</t>
  </si>
  <si>
    <t>Bibliothèque de Le Pin</t>
  </si>
  <si>
    <t>Pouillé-les-Côteaux</t>
  </si>
  <si>
    <t>LI13874</t>
  </si>
  <si>
    <t>Bibliothèque de Pouillé-les-Côteaux</t>
  </si>
  <si>
    <t>LI13998</t>
  </si>
  <si>
    <t>Bibliothèque de Bonnoeuvre</t>
  </si>
  <si>
    <t>LI13627</t>
  </si>
  <si>
    <t>Bibliothèque de Maumusson</t>
  </si>
  <si>
    <t>LI19348</t>
  </si>
  <si>
    <t>Bibliothèque Freigné</t>
  </si>
  <si>
    <t>LI14005</t>
  </si>
  <si>
    <t>Bibliothèque de Saint-Sulpice-des-Landes</t>
  </si>
  <si>
    <t>Teillé</t>
  </si>
  <si>
    <t>LI13889</t>
  </si>
  <si>
    <t>Bibliothèque de Teillé</t>
  </si>
  <si>
    <t>Trans-sur-Erdre</t>
  </si>
  <si>
    <t>LI13891</t>
  </si>
  <si>
    <t>Bibliothèque de Trans-sur-Erdre</t>
  </si>
  <si>
    <t>LI1888</t>
  </si>
  <si>
    <t>Bibliothèque de La Rouxière</t>
  </si>
  <si>
    <t>LI14002</t>
  </si>
  <si>
    <t>Bibliothèque La Chapelle St Sauveur</t>
  </si>
  <si>
    <t>La Roche-Blanche</t>
  </si>
  <si>
    <t>LI14135</t>
  </si>
  <si>
    <t>Bibliothèque de La Roche Blanche</t>
  </si>
  <si>
    <t>Carquefou</t>
  </si>
  <si>
    <t>LI1853</t>
  </si>
  <si>
    <t>Médiathèque-Ludothèque Hélène Carrère D’Encausse</t>
  </si>
  <si>
    <t>https://www.mediatheque-carquefou.fr/</t>
  </si>
  <si>
    <t>Pontchâteau</t>
  </si>
  <si>
    <t>LI5722</t>
  </si>
  <si>
    <t>Médiathèque intercommunale de Pont-Château</t>
  </si>
  <si>
    <t>Bouvron</t>
  </si>
  <si>
    <t>LI14126</t>
  </si>
  <si>
    <t>https://bibliotheques-pays-de-blain.fr/</t>
  </si>
  <si>
    <t>Vieillevigne</t>
  </si>
  <si>
    <t>LI13892</t>
  </si>
  <si>
    <t>Bibliothèque-vidéothèque municipale</t>
  </si>
  <si>
    <t>petiteb.fr</t>
  </si>
  <si>
    <t>Frossay</t>
  </si>
  <si>
    <t>LI13968</t>
  </si>
  <si>
    <t>Haute-Goulaine</t>
  </si>
  <si>
    <t>LI1865</t>
  </si>
  <si>
    <t>https://www.bibliothequehautegoulaine.net/</t>
  </si>
  <si>
    <t>Le Pellerin</t>
  </si>
  <si>
    <t>LI13562</t>
  </si>
  <si>
    <t>https://mediatheque.ville-lepellerin.fr/</t>
  </si>
  <si>
    <t>Le Loroux-Bottereau</t>
  </si>
  <si>
    <t>LI4666</t>
  </si>
  <si>
    <t>Les Quatre Vents</t>
  </si>
  <si>
    <t>https://www.mediatheque-loroux-bottereau.fr/</t>
  </si>
  <si>
    <t>Saint-Père-en-Retz</t>
  </si>
  <si>
    <t>LI14164</t>
  </si>
  <si>
    <t>https://www.mediatheque.saintpereenretz.fr</t>
  </si>
  <si>
    <t>LI10599</t>
  </si>
  <si>
    <t>La Ludothèque</t>
  </si>
  <si>
    <t>https://www.la-bibliotheque.com</t>
  </si>
  <si>
    <t>LI13119</t>
  </si>
  <si>
    <t>Médiathèque Gao-Xingjian</t>
  </si>
  <si>
    <t>LI10175</t>
  </si>
  <si>
    <t>Bibliothèque Bellevue</t>
  </si>
  <si>
    <t>LI10176</t>
  </si>
  <si>
    <t>Bibliothèque Bourg</t>
  </si>
  <si>
    <t>LI1850</t>
  </si>
  <si>
    <t>Sautron</t>
  </si>
  <si>
    <t>LI4463</t>
  </si>
  <si>
    <t>Médiathèque La Parenthèse Sautron</t>
  </si>
  <si>
    <t>www.laparenthese-sautron.fr</t>
  </si>
  <si>
    <t>Saint-Brevin-les-Pins</t>
  </si>
  <si>
    <t>LI19816</t>
  </si>
  <si>
    <t>Médiathèque Jules Verne</t>
  </si>
  <si>
    <t>https://mediatheque.saint-brevin.fr/</t>
  </si>
  <si>
    <t>Villeneuve-en-Retz</t>
  </si>
  <si>
    <t>LI14124</t>
  </si>
  <si>
    <t>Bibliothèque de Villeneuve en Retz (Bourgneuf)</t>
  </si>
  <si>
    <t>http://vilret44.afi-sa.net/</t>
  </si>
  <si>
    <t>LI13541</t>
  </si>
  <si>
    <t>Bibliothèque de Villeneuve en Retz (Fresnay)</t>
  </si>
  <si>
    <t>Nom</t>
  </si>
  <si>
    <t>idx</t>
  </si>
  <si>
    <t>cpt</t>
  </si>
  <si>
    <t>bdla</t>
  </si>
  <si>
    <t>horaires</t>
  </si>
  <si>
    <t>places assises</t>
  </si>
  <si>
    <t>postes internet</t>
  </si>
  <si>
    <t>wifi</t>
  </si>
  <si>
    <t>SIGB</t>
  </si>
  <si>
    <t>surface</t>
  </si>
  <si>
    <t>acq° livres</t>
  </si>
  <si>
    <t>fonds livres</t>
  </si>
  <si>
    <t>abos revues</t>
  </si>
  <si>
    <t>fonds CD</t>
  </si>
  <si>
    <t>acq° CD</t>
  </si>
  <si>
    <t>fonds DVD</t>
  </si>
  <si>
    <t>acq° DVD</t>
  </si>
  <si>
    <t>fonds JV</t>
  </si>
  <si>
    <t>acq° JV</t>
  </si>
  <si>
    <t>CD BDLA</t>
  </si>
  <si>
    <t>DVD BDLA</t>
  </si>
  <si>
    <t>inscrits</t>
  </si>
  <si>
    <t>emprunteurs</t>
  </si>
  <si>
    <t>fréquentation</t>
  </si>
  <si>
    <t>prêts</t>
  </si>
  <si>
    <t>prêts livres BDLA</t>
  </si>
  <si>
    <t>prêts CD BDLA</t>
  </si>
  <si>
    <t>prêts DVD BDLA</t>
  </si>
  <si>
    <t>ressources numériques propres</t>
  </si>
  <si>
    <t>réseaux sociaux</t>
  </si>
  <si>
    <t>Budget AC</t>
  </si>
  <si>
    <t>Budget acq°</t>
  </si>
  <si>
    <t>ETP</t>
  </si>
  <si>
    <t>bénévoles</t>
  </si>
  <si>
    <t>Expositions</t>
  </si>
  <si>
    <t>Conférences, rencontres, lectures</t>
  </si>
  <si>
    <t>Séances de conte</t>
  </si>
  <si>
    <t>Fêtes, salons du livre, festivals</t>
  </si>
  <si>
    <t>Actions hors les murs</t>
  </si>
  <si>
    <t>Portage à domicile</t>
  </si>
  <si>
    <t>gratuité</t>
  </si>
  <si>
    <t>FONDS</t>
  </si>
  <si>
    <t>ACQ°</t>
  </si>
  <si>
    <t>dont prêts BDLA</t>
  </si>
  <si>
    <t>Blain - Blain</t>
  </si>
  <si>
    <t>Blain - St Emilien</t>
  </si>
  <si>
    <t>Chaumes-en-Retz - Cheméré</t>
  </si>
  <si>
    <t>Chaumes-en-Retz - La Sicaudais</t>
  </si>
  <si>
    <t>Chaumes-en-Retz - Arthon</t>
  </si>
  <si>
    <t>Guémené-Penfao - annexe</t>
  </si>
  <si>
    <t>Guémené-Penfao - centrale</t>
  </si>
  <si>
    <t>Loireauxence - Belligné</t>
  </si>
  <si>
    <t>Loireauxence - Varades</t>
  </si>
  <si>
    <t>Loireauxence - La Rouxière</t>
  </si>
  <si>
    <t>Loireauxence - La Chapelle St Sauveur</t>
  </si>
  <si>
    <t>Nantes - Patrimoine</t>
  </si>
  <si>
    <t>Nantes - Breil Malville</t>
  </si>
  <si>
    <t>Nantes - Erdre Batignolles</t>
  </si>
  <si>
    <t>Nantes - Chantenay</t>
  </si>
  <si>
    <t>Nantes - Lisa Bresner</t>
  </si>
  <si>
    <t>Nantes - Floresca Guépin</t>
  </si>
  <si>
    <t>Nantes - Jacques Demy</t>
  </si>
  <si>
    <t>Nantes - Luce Courville</t>
  </si>
  <si>
    <t>Nantes - Manufacture</t>
  </si>
  <si>
    <t>Orvault - Bugallière</t>
  </si>
  <si>
    <t>Orvault - Ormedo</t>
  </si>
  <si>
    <t>Orvault - petit Chantilire</t>
  </si>
  <si>
    <t>Saint-Herblain - Charles-Gautier-Hermeland</t>
  </si>
  <si>
    <t>Saint-Herblain - ludothèque</t>
  </si>
  <si>
    <t>Saint-Herblain - Gao-Xingjian</t>
  </si>
  <si>
    <t>Saint-Herblain - Bellevue</t>
  </si>
  <si>
    <t>Saint-Herblain - Bourg</t>
  </si>
  <si>
    <t>Saint-Nazaire - Etienne Caux</t>
  </si>
  <si>
    <t>Saint-Nazaire - Anne Frank</t>
  </si>
  <si>
    <t>Saint-Nazaire - Bibliobus</t>
  </si>
  <si>
    <t>Vair-sur-Loire - Saint-Herblon</t>
  </si>
  <si>
    <t>Vair-sur-Loire - Anetz</t>
  </si>
  <si>
    <t>Vallons-de-l'Erdre - Saint-Mars-la-Jaille</t>
  </si>
  <si>
    <t>Vallons-de-l'Erdre - Bonnoeuvre</t>
  </si>
  <si>
    <t>Vallons-de-l'Erdre - Maumusson</t>
  </si>
  <si>
    <t>Vallons-de-l'Erdre - Freigné</t>
  </si>
  <si>
    <t>Vallons-de-l'Erdre - Saint-Sulpice-des-Landes</t>
  </si>
  <si>
    <t>Villeneuve-en-Retz - Bourgneuf</t>
  </si>
  <si>
    <t>Villeneuve-en-Retz - Fresnay</t>
  </si>
  <si>
    <t>PortFolio</t>
  </si>
  <si>
    <t>Orphée Média Agglo NX</t>
  </si>
  <si>
    <t>Orphée</t>
  </si>
  <si>
    <t>/ Facebook / Instagram / LinkedIn /</t>
  </si>
  <si>
    <t>/ Youtube /</t>
  </si>
  <si>
    <t>Machecoul-Saint-Même - Machecoul</t>
  </si>
  <si>
    <t>Machecoul-Saint-Même - St Même</t>
  </si>
  <si>
    <t>Réseau des bibliothèques de vallet</t>
  </si>
  <si>
    <t>https://bibliotheques.cc-sevreloire.fr/</t>
  </si>
  <si>
    <t>Population</t>
  </si>
  <si>
    <t>surface / hab</t>
  </si>
  <si>
    <t>nb docs / hab</t>
  </si>
  <si>
    <t>nb docs / m2</t>
  </si>
  <si>
    <t>acq° / 100 hab</t>
  </si>
  <si>
    <t>durée de conservation</t>
  </si>
  <si>
    <t>âge théorique</t>
  </si>
  <si>
    <t>tx. Inscrits</t>
  </si>
  <si>
    <t>tx. Emprunteurs</t>
  </si>
  <si>
    <t>prêts / hab.</t>
  </si>
  <si>
    <t>tx. rotation</t>
  </si>
  <si>
    <t>budget acq° / hab</t>
  </si>
  <si>
    <t>ETP / 2000 hab.</t>
  </si>
  <si>
    <t>Interco</t>
  </si>
  <si>
    <t>code insee interco</t>
  </si>
  <si>
    <t>Comptage</t>
  </si>
  <si>
    <t>Vaut 1 pour toutes les bibliothèques. Permet de compter le nombre de bibliothèques dans les sommes dynamiques en haut de l'écran</t>
  </si>
  <si>
    <t>Horaires</t>
  </si>
  <si>
    <t>en heures par semaine</t>
  </si>
  <si>
    <t>Surface</t>
  </si>
  <si>
    <t>Il s'agit de la surface utile qui comprend tous les espaces de la bibliothèque (y compris les bureaux, les espaces d'animations, les magasins…). Seule information présente</t>
  </si>
  <si>
    <t>à la fois dans le rapport simple et abrégé</t>
  </si>
  <si>
    <t>Surface / hab.</t>
  </si>
  <si>
    <t>Surface par habitant. La DRAC préconise 0,1 m2 / hab et pas moins de 0,07 m2 / hab</t>
  </si>
  <si>
    <t>Abos. Revues</t>
  </si>
  <si>
    <t>Abonnements à des revues</t>
  </si>
  <si>
    <t>Fonds</t>
  </si>
  <si>
    <t>Nombre total de documents (livres, cd, dvd, jeux…) SAUF les revues</t>
  </si>
  <si>
    <t>Nb docs / hab.</t>
  </si>
  <si>
    <t>Nombre de documents par habitant. La DRAC recommande 2 docs par habitant (plus en fait car ce chiffre ne prend normalement en compte que les livres)</t>
  </si>
  <si>
    <t>Ce chiffre permet d'évaluer l'adéquation (en volume)de votre offre documentaire avec la population</t>
  </si>
  <si>
    <t>Nb docs / m2</t>
  </si>
  <si>
    <t>Nombre de documents au mètre carré. Ce chiffre permet de voir si la bibliothèque est trop "tassée" ou si au contraire il y a de la place. Il semble préférable d'être aux alentours de 45 docs / m2</t>
  </si>
  <si>
    <t>ATTENTION, ce chiffre peut varier selon qu'une bibliothèque a beaucoup ou peu d'espaces dédiés exclusivement au stockage des documents</t>
  </si>
  <si>
    <t>Acq°</t>
  </si>
  <si>
    <t>Acquisitions tous supports SAUF les revues</t>
  </si>
  <si>
    <t>Acq° / 100 hab.</t>
  </si>
  <si>
    <t>Acquisitions pour 100 habitants</t>
  </si>
  <si>
    <t>Durée de conservation</t>
  </si>
  <si>
    <t xml:space="preserve">Fonds divisé par les acquisitions annuelles. Ce chiffre indique le nombre d'année qu'il faudrait si l'on souhaitait renouveler totalement nos collections. 10 est un idéal, mais 13 convient pour la plupart des </t>
  </si>
  <si>
    <t>bibliothèques.</t>
  </si>
  <si>
    <t>Âge théorique</t>
  </si>
  <si>
    <t>Durée de conservation divisée par 2. Ce chiffre indique l'âge qu'auront à terme les collections si on en achète toujours autant et qu'on en désherbe autant qu'on en achète</t>
  </si>
  <si>
    <t>Idéalement 5 mais souvent compris entre 6 et 7. Un âge théorique trop important indique des acquisitions insuffisantes pour renouveler correctement les collections</t>
  </si>
  <si>
    <t>Inscrits et tx d'inscrits</t>
  </si>
  <si>
    <t>Emprunteurs et tx. Emprunteurs</t>
  </si>
  <si>
    <t>Fréquentation</t>
  </si>
  <si>
    <t>nombre de passages dans la bibliothèque. Chiffre fourni généralement par des compteurs de passage ou par comptage manuel</t>
  </si>
  <si>
    <t>Prêts / hab</t>
  </si>
  <si>
    <t>Prêts par habitant. Indicateur d'activité de la bibliothèque en proportion de sa population</t>
  </si>
  <si>
    <t>Taux de rotation</t>
  </si>
  <si>
    <t>nombre de prêts divisé par le nombre de documents. Cela représente le nombre de fois qu'un document est emprunté en moyenne chaque année</t>
  </si>
  <si>
    <t>budget acquisitions</t>
  </si>
  <si>
    <t>Budget d'acquisition de documents tous supports Y COMPRIS les revues (il est difficile d'exclure ce support du budget)</t>
  </si>
  <si>
    <t>Budget d'acquisition par habitant. La DRAC recommande 2€ par habitant (en fait un peu plus car ce chiffre ne prend normalement en compte que les livres)</t>
  </si>
  <si>
    <t>Nombre d'équivalents temps plein (prend en compte les temps partiels)</t>
  </si>
  <si>
    <t>Equivalents Temps Plein pour 2000 habitants. La DRAC recommande 1 ETP pour 2000 habitants</t>
  </si>
  <si>
    <t xml:space="preserve">Il s'agit des personnes inscrites et à jour de leur cotisation. </t>
  </si>
  <si>
    <t>Il s'agit des personnes ayant effectué au moins un prêt dans l'année. Pour les réseaux, cet indicateur n'est pas demandé pour chaque bibliothèque mais uniquement pour l'ensemble du réseau. Ici il est donc recalculé au prorata du nombre d'inscrits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</si>
</sst>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FF0000"/>
      <name val="Aptos Narrow"/>
      <family val="2"/>
      <scheme val="minor"/>
    </font>
    <font>
      <b/>
      <sz val="12"/>
      <color rgb="FFFF0000"/>
      <name val="Aptos Narrow"/>
      <family val="2"/>
      <scheme val="minor"/>
    </font>
    <font>
      <b/>
      <sz val="11"/>
      <color theme="7"/>
      <name val="Aptos Narrow"/>
      <family val="2"/>
      <scheme val="minor"/>
    </font>
    <font>
      <b/>
      <sz val="11"/>
      <color theme="8"/>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7">
    <xf numFmtId="0" fontId="0" fillId="0" borderId="0" xfId="0"/>
    <xf numFmtId="0" fontId="16" fillId="0" borderId="0" xfId="0" applyFont="1"/>
    <xf numFmtId="0" fontId="16" fillId="0" borderId="10" xfId="0" applyFont="1" applyBorder="1"/>
    <xf numFmtId="0" fontId="16" fillId="0" borderId="0" xfId="0" applyFont="1" applyFill="1" applyAlignment="1">
      <alignment wrapText="1"/>
    </xf>
    <xf numFmtId="0" fontId="0" fillId="0" borderId="14" xfId="0" applyBorder="1"/>
    <xf numFmtId="0" fontId="0" fillId="0" borderId="17" xfId="0" applyBorder="1"/>
    <xf numFmtId="0" fontId="19" fillId="0" borderId="0" xfId="0" applyFont="1" applyAlignment="1">
      <alignmen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23" xfId="0" applyFont="1"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1" fontId="14" fillId="0" borderId="13" xfId="0" applyNumberFormat="1" applyFont="1" applyBorder="1" applyAlignment="1">
      <alignment horizontal="left" vertical="center"/>
    </xf>
    <xf numFmtId="0" fontId="14" fillId="0" borderId="13" xfId="0" applyFont="1" applyBorder="1" applyAlignment="1">
      <alignment horizontal="left" vertical="center"/>
    </xf>
    <xf numFmtId="0" fontId="14" fillId="0" borderId="12" xfId="0" applyFont="1" applyBorder="1" applyAlignment="1">
      <alignment horizontal="left" vertical="center"/>
    </xf>
    <xf numFmtId="2" fontId="14" fillId="0" borderId="13" xfId="0" applyNumberFormat="1" applyFont="1" applyBorder="1" applyAlignment="1">
      <alignment horizontal="left" vertical="center"/>
    </xf>
    <xf numFmtId="0" fontId="14" fillId="0" borderId="13" xfId="0" applyFont="1" applyFill="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2" fontId="0" fillId="0" borderId="13" xfId="0" applyNumberFormat="1" applyBorder="1" applyAlignment="1">
      <alignment horizontal="left" vertical="center"/>
    </xf>
    <xf numFmtId="2" fontId="19" fillId="0" borderId="22" xfId="0" applyNumberFormat="1" applyFont="1" applyBorder="1" applyAlignment="1">
      <alignment horizontal="left" vertical="center"/>
    </xf>
    <xf numFmtId="0" fontId="16" fillId="34" borderId="21" xfId="0" applyFont="1" applyFill="1" applyBorder="1" applyAlignment="1">
      <alignment horizontal="left" vertical="center" wrapText="1"/>
    </xf>
    <xf numFmtId="0" fontId="16" fillId="34" borderId="22" xfId="0" applyFont="1" applyFill="1" applyBorder="1" applyAlignment="1">
      <alignment horizontal="left" vertical="center" wrapText="1"/>
    </xf>
    <xf numFmtId="0" fontId="20" fillId="34" borderId="22" xfId="0" applyFont="1" applyFill="1" applyBorder="1" applyAlignment="1">
      <alignment horizontal="left" vertical="center" wrapText="1"/>
    </xf>
    <xf numFmtId="0" fontId="16" fillId="34" borderId="23" xfId="0" applyFont="1" applyFill="1" applyBorder="1" applyAlignment="1">
      <alignment horizontal="left" vertical="center" wrapText="1"/>
    </xf>
    <xf numFmtId="164" fontId="19" fillId="0" borderId="22" xfId="0" applyNumberFormat="1" applyFont="1" applyBorder="1" applyAlignment="1">
      <alignment horizontal="left" vertical="center"/>
    </xf>
    <xf numFmtId="0" fontId="0" fillId="0" borderId="19" xfId="0" applyFont="1" applyBorder="1" applyAlignment="1">
      <alignment horizontal="left" vertical="center"/>
    </xf>
    <xf numFmtId="164" fontId="0" fillId="0" borderId="19" xfId="0" applyNumberFormat="1" applyFont="1" applyBorder="1" applyAlignment="1">
      <alignment horizontal="left" vertical="center"/>
    </xf>
    <xf numFmtId="0" fontId="0" fillId="0" borderId="13" xfId="0" applyFont="1" applyBorder="1" applyAlignment="1">
      <alignment horizontal="left" vertical="center"/>
    </xf>
    <xf numFmtId="0" fontId="0" fillId="0" borderId="16" xfId="0" applyFont="1" applyBorder="1" applyAlignment="1">
      <alignment horizontal="left" vertical="center"/>
    </xf>
    <xf numFmtId="164" fontId="0" fillId="0" borderId="19" xfId="0" applyNumberFormat="1" applyBorder="1" applyAlignment="1">
      <alignment horizontal="left" vertical="center"/>
    </xf>
    <xf numFmtId="1" fontId="14" fillId="0" borderId="19" xfId="0" applyNumberFormat="1" applyFont="1" applyBorder="1" applyAlignment="1">
      <alignment horizontal="left" vertical="center"/>
    </xf>
    <xf numFmtId="0" fontId="14" fillId="0" borderId="19" xfId="0" applyFont="1" applyBorder="1" applyAlignment="1">
      <alignment horizontal="left" vertical="center"/>
    </xf>
    <xf numFmtId="0" fontId="0" fillId="0" borderId="11" xfId="0" applyBorder="1"/>
    <xf numFmtId="0" fontId="16" fillId="33" borderId="12" xfId="0" applyFont="1" applyFill="1" applyBorder="1"/>
    <xf numFmtId="0" fontId="0" fillId="33" borderId="14" xfId="0" applyFill="1" applyBorder="1"/>
    <xf numFmtId="0" fontId="16" fillId="0" borderId="12" xfId="0" applyFont="1" applyBorder="1"/>
    <xf numFmtId="0" fontId="16" fillId="0" borderId="15" xfId="0" applyFont="1" applyBorder="1"/>
    <xf numFmtId="0" fontId="0" fillId="33" borderId="14" xfId="0" applyFill="1" applyBorder="1" applyAlignment="1">
      <alignment wrapText="1"/>
    </xf>
    <xf numFmtId="0" fontId="16" fillId="0" borderId="18" xfId="0" applyFont="1" applyBorder="1" applyAlignment="1">
      <alignment horizontal="left" vertical="center"/>
    </xf>
    <xf numFmtId="0" fontId="16" fillId="0" borderId="12" xfId="0" applyFont="1" applyBorder="1" applyAlignment="1">
      <alignment horizontal="left" vertical="center"/>
    </xf>
    <xf numFmtId="0" fontId="18" fillId="0" borderId="12" xfId="0" applyFont="1" applyBorder="1" applyAlignment="1">
      <alignment horizontal="left" vertical="center"/>
    </xf>
    <xf numFmtId="0" fontId="21" fillId="0" borderId="12" xfId="0" applyFont="1" applyBorder="1" applyAlignment="1">
      <alignment horizontal="left" vertical="center"/>
    </xf>
    <xf numFmtId="0" fontId="16" fillId="0" borderId="15" xfId="0" applyFont="1" applyBorder="1" applyAlignment="1">
      <alignment horizontal="left" vertical="center"/>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200025</xdr:colOff>
      <xdr:row>0</xdr:row>
      <xdr:rowOff>95250</xdr:rowOff>
    </xdr:from>
    <xdr:to>
      <xdr:col>2</xdr:col>
      <xdr:colOff>152400</xdr:colOff>
      <xdr:row>12</xdr:row>
      <xdr:rowOff>57150</xdr:rowOff>
    </xdr:to>
    <xdr:sp macro="" textlink="">
      <xdr:nvSpPr>
        <xdr:cNvPr id="2" name="ZoneTexte 1">
          <a:extLst>
            <a:ext uri="{FF2B5EF4-FFF2-40B4-BE49-F238E27FC236}">
              <a16:creationId xmlns:a16="http://schemas.microsoft.com/office/drawing/2014/main" id="{F26B7E58-F269-49C9-9DD2-CDE2CCF0C03A}"/>
            </a:ext>
          </a:extLst>
        </xdr:cNvPr>
        <xdr:cNvSpPr txBox="1"/>
      </xdr:nvSpPr>
      <xdr:spPr>
        <a:xfrm>
          <a:off x="200025" y="95250"/>
          <a:ext cx="14077950" cy="2247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Ce document présente une vision synthétique</a:t>
          </a:r>
          <a:r>
            <a:rPr lang="fr-FR" sz="1100" b="1" baseline="0"/>
            <a:t> et simplifiée des statistiques des bibliothèques de Loire-Atlantique telles que saisies dans le rapport SCRIB (données de 2025 saisies en 2026).</a:t>
          </a:r>
        </a:p>
        <a:p>
          <a:endParaRPr lang="fr-FR" sz="1100" b="1"/>
        </a:p>
        <a:p>
          <a:r>
            <a:rPr lang="fr-FR" sz="1100" b="1"/>
            <a:t>Les données principales</a:t>
          </a:r>
          <a:r>
            <a:rPr lang="fr-FR" sz="1100" b="1" baseline="0"/>
            <a:t> se trouvent dans l'onglet "synthèse". Une ligne par bibliothèque et une colonne par indicateur. Les colonnes dont les intitulés sont </a:t>
          </a:r>
          <a:r>
            <a:rPr lang="fr-FR" sz="1100" b="1" baseline="0">
              <a:solidFill>
                <a:srgbClr val="0070C0"/>
              </a:solidFill>
            </a:rPr>
            <a:t>bleus</a:t>
          </a:r>
          <a:r>
            <a:rPr lang="fr-FR" sz="1100" b="1" baseline="0"/>
            <a:t> sont des calculs. Les données en </a:t>
          </a:r>
          <a:r>
            <a:rPr lang="fr-FR" sz="1100" b="1" baseline="0">
              <a:solidFill>
                <a:srgbClr val="FF0000"/>
              </a:solidFill>
            </a:rPr>
            <a:t>rouge</a:t>
          </a:r>
          <a:r>
            <a:rPr lang="fr-FR" sz="1100" b="1" baseline="0"/>
            <a:t> sont des données qui ont dû être recalculées (par exemple pour les réseaux quand on dispose du total pour le réseau mais pas du détail par bibliothèque)</a:t>
          </a:r>
        </a:p>
        <a:p>
          <a:endParaRPr lang="fr-FR" sz="1100" b="1" baseline="0"/>
        </a:p>
        <a:p>
          <a:r>
            <a:rPr lang="fr-FR" sz="1100" b="1" baseline="0"/>
            <a:t>La première ligne (en rouge) est une somme dynamique. Vous pouvez utiliser les filtres pour restreindre les bibliothèques affichées, et les totaux se mettront automatiquement à jour (par exemple pour calculer le taux d'emprunteurs des bibliothèques d'une com com ou des villes entre 2000 et 4000 habitants...)</a:t>
          </a:r>
          <a:br>
            <a:rPr lang="fr-FR" sz="1100" b="1" baseline="0"/>
          </a:br>
          <a:br>
            <a:rPr lang="fr-FR" sz="1100" b="1" baseline="0"/>
          </a:br>
          <a:r>
            <a:rPr lang="fr-FR" sz="1100" b="1" baseline="0"/>
            <a:t>Par défaut, seules les bibliothèques du réseau BDLA sont visibles, mais vous pouvez afficher les plus grosses bibliothèques via le filtre sur la colonne "BDLA"</a:t>
          </a:r>
        </a:p>
        <a:p>
          <a:pPr algn="ctr"/>
          <a:endParaRPr lang="fr-FR" sz="1600" b="1" baseline="0">
            <a:solidFill>
              <a:schemeClr val="accent5"/>
            </a:solidFill>
          </a:endParaRPr>
        </a:p>
        <a:p>
          <a:pPr algn="ctr"/>
          <a:r>
            <a:rPr lang="fr-FR" sz="1600" b="1" baseline="0">
              <a:solidFill>
                <a:schemeClr val="accent5"/>
              </a:solidFill>
            </a:rPr>
            <a:t>Explications des principales colonnes</a:t>
          </a:r>
          <a:endParaRPr lang="fr-FR" sz="1600" b="1">
            <a:solidFill>
              <a:schemeClr val="accent5"/>
            </a:solidFill>
          </a:endParaRP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E7E66-DD2F-46ED-8F38-8D51DD33E312}">
  <dimension ref="A13:B39"/>
  <sheetViews>
    <sheetView tabSelected="1" workbookViewId="0">
      <selection activeCell="C23" sqref="C23"/>
    </sheetView>
  </sheetViews>
  <sheetFormatPr baseColWidth="10" defaultColWidth="9.140625" defaultRowHeight="15" x14ac:dyDescent="0.25"/>
  <cols>
    <col min="1" max="1" width="29.5703125" style="1" customWidth="1"/>
    <col min="2" max="2" width="182.28515625" customWidth="1"/>
  </cols>
  <sheetData>
    <row r="13" spans="1:2" ht="15.75" thickBot="1" x14ac:dyDescent="0.3"/>
    <row r="14" spans="1:2" ht="20.100000000000001" customHeight="1" x14ac:dyDescent="0.25">
      <c r="A14" s="2" t="s">
        <v>833</v>
      </c>
      <c r="B14" s="36" t="s">
        <v>834</v>
      </c>
    </row>
    <row r="15" spans="1:2" ht="20.100000000000001" customHeight="1" x14ac:dyDescent="0.25">
      <c r="A15" s="37" t="s">
        <v>835</v>
      </c>
      <c r="B15" s="38" t="s">
        <v>836</v>
      </c>
    </row>
    <row r="16" spans="1:2" ht="20.100000000000001" customHeight="1" x14ac:dyDescent="0.25">
      <c r="A16" s="39" t="s">
        <v>837</v>
      </c>
      <c r="B16" s="4" t="s">
        <v>838</v>
      </c>
    </row>
    <row r="17" spans="1:2" ht="20.100000000000001" customHeight="1" x14ac:dyDescent="0.25">
      <c r="A17" s="39"/>
      <c r="B17" s="4" t="s">
        <v>839</v>
      </c>
    </row>
    <row r="18" spans="1:2" ht="20.100000000000001" customHeight="1" x14ac:dyDescent="0.25">
      <c r="A18" s="37" t="s">
        <v>840</v>
      </c>
      <c r="B18" s="38" t="s">
        <v>841</v>
      </c>
    </row>
    <row r="19" spans="1:2" ht="20.100000000000001" customHeight="1" x14ac:dyDescent="0.25">
      <c r="A19" s="39" t="s">
        <v>842</v>
      </c>
      <c r="B19" s="4" t="s">
        <v>843</v>
      </c>
    </row>
    <row r="20" spans="1:2" ht="20.100000000000001" customHeight="1" x14ac:dyDescent="0.25">
      <c r="A20" s="37" t="s">
        <v>844</v>
      </c>
      <c r="B20" s="38" t="s">
        <v>845</v>
      </c>
    </row>
    <row r="21" spans="1:2" ht="20.100000000000001" customHeight="1" x14ac:dyDescent="0.25">
      <c r="A21" s="39" t="s">
        <v>846</v>
      </c>
      <c r="B21" s="4" t="s">
        <v>847</v>
      </c>
    </row>
    <row r="22" spans="1:2" ht="20.100000000000001" customHeight="1" x14ac:dyDescent="0.25">
      <c r="A22" s="39"/>
      <c r="B22" s="4" t="s">
        <v>848</v>
      </c>
    </row>
    <row r="23" spans="1:2" ht="20.100000000000001" customHeight="1" x14ac:dyDescent="0.25">
      <c r="A23" s="37" t="s">
        <v>849</v>
      </c>
      <c r="B23" s="38" t="s">
        <v>850</v>
      </c>
    </row>
    <row r="24" spans="1:2" ht="20.100000000000001" customHeight="1" x14ac:dyDescent="0.25">
      <c r="A24" s="37"/>
      <c r="B24" s="38" t="s">
        <v>851</v>
      </c>
    </row>
    <row r="25" spans="1:2" ht="20.100000000000001" customHeight="1" x14ac:dyDescent="0.25">
      <c r="A25" s="39" t="s">
        <v>852</v>
      </c>
      <c r="B25" s="4" t="s">
        <v>853</v>
      </c>
    </row>
    <row r="26" spans="1:2" ht="20.100000000000001" customHeight="1" x14ac:dyDescent="0.25">
      <c r="A26" s="37" t="s">
        <v>854</v>
      </c>
      <c r="B26" s="38" t="s">
        <v>855</v>
      </c>
    </row>
    <row r="27" spans="1:2" ht="20.100000000000001" customHeight="1" x14ac:dyDescent="0.25">
      <c r="A27" s="39" t="s">
        <v>856</v>
      </c>
      <c r="B27" s="4" t="s">
        <v>857</v>
      </c>
    </row>
    <row r="28" spans="1:2" ht="20.100000000000001" customHeight="1" x14ac:dyDescent="0.25">
      <c r="A28" s="39"/>
      <c r="B28" s="4" t="s">
        <v>858</v>
      </c>
    </row>
    <row r="29" spans="1:2" ht="20.100000000000001" customHeight="1" x14ac:dyDescent="0.25">
      <c r="A29" s="37" t="s">
        <v>859</v>
      </c>
      <c r="B29" s="38" t="s">
        <v>860</v>
      </c>
    </row>
    <row r="30" spans="1:2" ht="20.100000000000001" customHeight="1" x14ac:dyDescent="0.25">
      <c r="A30" s="37"/>
      <c r="B30" s="38" t="s">
        <v>861</v>
      </c>
    </row>
    <row r="31" spans="1:2" ht="20.100000000000001" customHeight="1" x14ac:dyDescent="0.25">
      <c r="A31" s="39" t="s">
        <v>862</v>
      </c>
      <c r="B31" s="4" t="s">
        <v>875</v>
      </c>
    </row>
    <row r="32" spans="1:2" ht="32.25" customHeight="1" x14ac:dyDescent="0.25">
      <c r="A32" s="37" t="s">
        <v>863</v>
      </c>
      <c r="B32" s="41" t="s">
        <v>876</v>
      </c>
    </row>
    <row r="33" spans="1:2" ht="20.100000000000001" customHeight="1" x14ac:dyDescent="0.25">
      <c r="A33" s="39" t="s">
        <v>864</v>
      </c>
      <c r="B33" s="4" t="s">
        <v>865</v>
      </c>
    </row>
    <row r="34" spans="1:2" ht="20.100000000000001" customHeight="1" x14ac:dyDescent="0.25">
      <c r="A34" s="37" t="s">
        <v>866</v>
      </c>
      <c r="B34" s="38" t="s">
        <v>867</v>
      </c>
    </row>
    <row r="35" spans="1:2" ht="20.100000000000001" customHeight="1" x14ac:dyDescent="0.25">
      <c r="A35" s="39" t="s">
        <v>868</v>
      </c>
      <c r="B35" s="4" t="s">
        <v>869</v>
      </c>
    </row>
    <row r="36" spans="1:2" ht="20.100000000000001" customHeight="1" x14ac:dyDescent="0.25">
      <c r="A36" s="37" t="s">
        <v>870</v>
      </c>
      <c r="B36" s="38" t="s">
        <v>871</v>
      </c>
    </row>
    <row r="37" spans="1:2" ht="20.100000000000001" customHeight="1" x14ac:dyDescent="0.25">
      <c r="A37" s="39" t="s">
        <v>829</v>
      </c>
      <c r="B37" s="4" t="s">
        <v>872</v>
      </c>
    </row>
    <row r="38" spans="1:2" ht="20.100000000000001" customHeight="1" x14ac:dyDescent="0.25">
      <c r="A38" s="37" t="s">
        <v>757</v>
      </c>
      <c r="B38" s="38" t="s">
        <v>873</v>
      </c>
    </row>
    <row r="39" spans="1:2" ht="20.100000000000001" customHeight="1" thickBot="1" x14ac:dyDescent="0.3">
      <c r="A39" s="40" t="s">
        <v>830</v>
      </c>
      <c r="B39" s="5" t="s">
        <v>874</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E68B0-9C27-4355-AF73-B6CCBA3712DA}">
  <sheetPr filterMode="1"/>
  <dimension ref="A1:BN221"/>
  <sheetViews>
    <sheetView workbookViewId="0">
      <pane xSplit="1" ySplit="2" topLeftCell="B3" activePane="bottomRight" state="frozen"/>
      <selection pane="topRight" activeCell="B1" sqref="B1"/>
      <selection pane="bottomLeft" activeCell="A3" sqref="A3"/>
      <selection pane="bottomRight" activeCell="H12" sqref="H12"/>
    </sheetView>
  </sheetViews>
  <sheetFormatPr baseColWidth="10" defaultRowHeight="20.100000000000001" customHeight="1" x14ac:dyDescent="0.25"/>
  <cols>
    <col min="1" max="1" width="35.42578125" style="1" customWidth="1"/>
    <col min="2" max="7" width="1.7109375" customWidth="1"/>
    <col min="8" max="8" width="47" customWidth="1"/>
    <col min="9" max="9" width="1.7109375" customWidth="1"/>
    <col min="10" max="10" width="6.140625" customWidth="1"/>
    <col min="11" max="11" width="7.42578125" customWidth="1"/>
    <col min="12" max="12" width="23.140625" customWidth="1"/>
    <col min="14" max="14" width="8.85546875" customWidth="1"/>
    <col min="24" max="27" width="1.7109375" customWidth="1"/>
    <col min="29" max="31" width="11.85546875" style="1" customWidth="1"/>
    <col min="32" max="35" width="1.7109375" customWidth="1"/>
    <col min="40" max="41" width="1.7109375" customWidth="1"/>
    <col min="44" max="45" width="12.5703125" customWidth="1"/>
    <col min="46" max="46" width="13.28515625" customWidth="1"/>
    <col min="50" max="52" width="1.7109375" customWidth="1"/>
    <col min="55" max="56" width="12.140625" customWidth="1"/>
    <col min="60" max="66" width="7.7109375" customWidth="1"/>
  </cols>
  <sheetData>
    <row r="1" spans="1:66" s="6" customFormat="1" ht="32.25" customHeight="1" thickBot="1" x14ac:dyDescent="0.3">
      <c r="A1" s="7"/>
      <c r="B1" s="8"/>
      <c r="C1" s="8"/>
      <c r="D1" s="8"/>
      <c r="E1" s="8"/>
      <c r="F1" s="8"/>
      <c r="G1" s="8"/>
      <c r="H1" s="8"/>
      <c r="I1" s="8"/>
      <c r="J1" s="8">
        <f>SUBTOTAL(9,J3:J221)</f>
        <v>192</v>
      </c>
      <c r="K1" s="8">
        <f t="shared" ref="K1:V1" si="0">SUBTOTAL(9,K3:K221)</f>
        <v>186</v>
      </c>
      <c r="L1" s="8"/>
      <c r="M1" s="8">
        <f t="shared" si="0"/>
        <v>705683</v>
      </c>
      <c r="N1" s="8"/>
      <c r="O1" s="8"/>
      <c r="P1" s="8"/>
      <c r="Q1" s="8">
        <f t="shared" si="0"/>
        <v>2155.6999999999998</v>
      </c>
      <c r="R1" s="8">
        <f t="shared" si="0"/>
        <v>4405</v>
      </c>
      <c r="S1" s="8">
        <f t="shared" si="0"/>
        <v>285</v>
      </c>
      <c r="T1" s="8"/>
      <c r="U1" s="8"/>
      <c r="V1" s="8">
        <f t="shared" si="0"/>
        <v>46328</v>
      </c>
      <c r="W1" s="23">
        <f>V1/M1</f>
        <v>6.5649873951901916E-2</v>
      </c>
      <c r="X1" s="8">
        <f t="shared" ref="K1:BG1" si="1">SUBTOTAL(9,X3:X220)</f>
        <v>1550796</v>
      </c>
      <c r="Y1" s="8">
        <f t="shared" si="1"/>
        <v>70303</v>
      </c>
      <c r="Z1" s="8">
        <f t="shared" si="1"/>
        <v>112355</v>
      </c>
      <c r="AA1" s="8">
        <f t="shared" si="1"/>
        <v>2203</v>
      </c>
      <c r="AB1" s="8">
        <f>SUBTOTAL(9,AB3:AB221)</f>
        <v>8431</v>
      </c>
      <c r="AC1" s="8">
        <f>SUBTOTAL(9,AC3:AC221)</f>
        <v>1735657</v>
      </c>
      <c r="AD1" s="28">
        <f>AC1/M1</f>
        <v>2.4595420323289634</v>
      </c>
      <c r="AE1" s="28">
        <f>AC1/V1</f>
        <v>37.464535486099116</v>
      </c>
      <c r="AF1" s="8">
        <f>SUBTOTAL(9,AF3:AF221)</f>
        <v>136693</v>
      </c>
      <c r="AG1" s="8">
        <f t="shared" ref="AG1:AJ1" si="2">SUBTOTAL(9,AG3:AG221)</f>
        <v>2653</v>
      </c>
      <c r="AH1" s="8">
        <f t="shared" si="2"/>
        <v>7682</v>
      </c>
      <c r="AI1" s="8">
        <f t="shared" si="2"/>
        <v>300</v>
      </c>
      <c r="AJ1" s="8">
        <f t="shared" si="2"/>
        <v>147328</v>
      </c>
      <c r="AK1" s="28">
        <f>AJ1*100/M1</f>
        <v>20.877362781872314</v>
      </c>
      <c r="AL1" s="28">
        <f>AC1/AJ1</f>
        <v>11.780903833622936</v>
      </c>
      <c r="AM1" s="28">
        <f>AL1/2</f>
        <v>5.8904519168114682</v>
      </c>
      <c r="AN1" s="8">
        <f>SUBTOTAL(9,AN3:AN221)</f>
        <v>2352</v>
      </c>
      <c r="AO1" s="8">
        <f t="shared" ref="AO1:AP1" si="3">SUBTOTAL(9,AO3:AO221)</f>
        <v>8173</v>
      </c>
      <c r="AP1" s="8">
        <f t="shared" si="3"/>
        <v>157898</v>
      </c>
      <c r="AQ1" s="28">
        <f>AP1*100/M1</f>
        <v>22.375202463429048</v>
      </c>
      <c r="AR1" s="8">
        <f>SUBTOTAL(9,AR3:AR221)</f>
        <v>125536.62983425418</v>
      </c>
      <c r="AS1" s="28">
        <f>AR1*100/M1</f>
        <v>17.789379910562417</v>
      </c>
      <c r="AT1" s="8">
        <f>SUBTOTAL(9,AT3:AT221)</f>
        <v>765793</v>
      </c>
      <c r="AU1" s="8">
        <f>SUBTOTAL(9,AU3:AU221)</f>
        <v>4401091</v>
      </c>
      <c r="AV1" s="28">
        <f>AU1/M1</f>
        <v>6.2366402478166538</v>
      </c>
      <c r="AW1" s="28">
        <f>AU1/AC1</f>
        <v>2.5356916717992091</v>
      </c>
      <c r="AX1" s="8">
        <f>SUBTOTAL(9,AX3:AX221)</f>
        <v>241468</v>
      </c>
      <c r="AY1" s="8">
        <f t="shared" ref="AY1:BC1" si="4">SUBTOTAL(9,AY3:AY221)</f>
        <v>2376</v>
      </c>
      <c r="AZ1" s="8">
        <f t="shared" si="4"/>
        <v>11955</v>
      </c>
      <c r="BA1" s="8">
        <f t="shared" si="4"/>
        <v>255799</v>
      </c>
      <c r="BB1" s="8">
        <f t="shared" si="4"/>
        <v>549646.64978225005</v>
      </c>
      <c r="BC1" s="8">
        <f t="shared" si="4"/>
        <v>1837079.9999999991</v>
      </c>
      <c r="BD1" s="28">
        <f>BC1/M1</f>
        <v>2.60326520548178</v>
      </c>
      <c r="BE1" s="8">
        <f>SUBTOTAL(9,BE3:BE221)</f>
        <v>281.97999999999996</v>
      </c>
      <c r="BF1" s="23">
        <f>BE1*2000/M1</f>
        <v>0.79916903198745026</v>
      </c>
      <c r="BG1" s="8">
        <f>SUBTOTAL(9,BG3:BG221)</f>
        <v>2841</v>
      </c>
      <c r="BH1" s="8"/>
      <c r="BI1" s="8"/>
      <c r="BJ1" s="8"/>
      <c r="BK1" s="8"/>
      <c r="BL1" s="8"/>
      <c r="BM1" s="8"/>
      <c r="BN1" s="9"/>
    </row>
    <row r="2" spans="1:66" s="3" customFormat="1" ht="30" customHeight="1" thickBot="1" x14ac:dyDescent="0.3">
      <c r="A2" s="24" t="s">
        <v>725</v>
      </c>
      <c r="B2" s="25" t="s">
        <v>0</v>
      </c>
      <c r="C2" s="25" t="s">
        <v>1</v>
      </c>
      <c r="D2" s="25" t="s">
        <v>2</v>
      </c>
      <c r="E2" s="25" t="s">
        <v>3</v>
      </c>
      <c r="F2" s="25" t="s">
        <v>5</v>
      </c>
      <c r="G2" s="25" t="s">
        <v>832</v>
      </c>
      <c r="H2" s="25" t="s">
        <v>831</v>
      </c>
      <c r="I2" s="25" t="s">
        <v>726</v>
      </c>
      <c r="J2" s="25" t="s">
        <v>727</v>
      </c>
      <c r="K2" s="25" t="s">
        <v>728</v>
      </c>
      <c r="L2" s="25" t="s">
        <v>4</v>
      </c>
      <c r="M2" s="25" t="s">
        <v>818</v>
      </c>
      <c r="N2" s="25" t="s">
        <v>753</v>
      </c>
      <c r="O2" s="25" t="s">
        <v>754</v>
      </c>
      <c r="P2" s="25" t="s">
        <v>754</v>
      </c>
      <c r="Q2" s="25" t="s">
        <v>729</v>
      </c>
      <c r="R2" s="25" t="s">
        <v>730</v>
      </c>
      <c r="S2" s="25" t="s">
        <v>731</v>
      </c>
      <c r="T2" s="25" t="s">
        <v>732</v>
      </c>
      <c r="U2" s="25" t="s">
        <v>733</v>
      </c>
      <c r="V2" s="25" t="s">
        <v>734</v>
      </c>
      <c r="W2" s="26" t="s">
        <v>819</v>
      </c>
      <c r="X2" s="25" t="s">
        <v>736</v>
      </c>
      <c r="Y2" s="25" t="s">
        <v>738</v>
      </c>
      <c r="Z2" s="25" t="s">
        <v>740</v>
      </c>
      <c r="AA2" s="25" t="s">
        <v>742</v>
      </c>
      <c r="AB2" s="25" t="s">
        <v>737</v>
      </c>
      <c r="AC2" s="25" t="s">
        <v>766</v>
      </c>
      <c r="AD2" s="26" t="s">
        <v>820</v>
      </c>
      <c r="AE2" s="26" t="s">
        <v>821</v>
      </c>
      <c r="AF2" s="25" t="s">
        <v>735</v>
      </c>
      <c r="AG2" s="25" t="s">
        <v>739</v>
      </c>
      <c r="AH2" s="25" t="s">
        <v>741</v>
      </c>
      <c r="AI2" s="25" t="s">
        <v>743</v>
      </c>
      <c r="AJ2" s="25" t="s">
        <v>767</v>
      </c>
      <c r="AK2" s="26" t="s">
        <v>822</v>
      </c>
      <c r="AL2" s="26" t="s">
        <v>823</v>
      </c>
      <c r="AM2" s="26" t="s">
        <v>824</v>
      </c>
      <c r="AN2" s="25" t="s">
        <v>744</v>
      </c>
      <c r="AO2" s="25" t="s">
        <v>745</v>
      </c>
      <c r="AP2" s="25" t="s">
        <v>746</v>
      </c>
      <c r="AQ2" s="26" t="s">
        <v>825</v>
      </c>
      <c r="AR2" s="25" t="s">
        <v>747</v>
      </c>
      <c r="AS2" s="26" t="s">
        <v>826</v>
      </c>
      <c r="AT2" s="25" t="s">
        <v>748</v>
      </c>
      <c r="AU2" s="25" t="s">
        <v>749</v>
      </c>
      <c r="AV2" s="26" t="s">
        <v>827</v>
      </c>
      <c r="AW2" s="26" t="s">
        <v>828</v>
      </c>
      <c r="AX2" s="25" t="s">
        <v>750</v>
      </c>
      <c r="AY2" s="25" t="s">
        <v>751</v>
      </c>
      <c r="AZ2" s="25" t="s">
        <v>752</v>
      </c>
      <c r="BA2" s="25" t="s">
        <v>768</v>
      </c>
      <c r="BB2" s="25" t="s">
        <v>755</v>
      </c>
      <c r="BC2" s="25" t="s">
        <v>756</v>
      </c>
      <c r="BD2" s="26" t="s">
        <v>829</v>
      </c>
      <c r="BE2" s="25" t="s">
        <v>757</v>
      </c>
      <c r="BF2" s="26" t="s">
        <v>830</v>
      </c>
      <c r="BG2" s="25" t="s">
        <v>758</v>
      </c>
      <c r="BH2" s="25" t="s">
        <v>759</v>
      </c>
      <c r="BI2" s="25" t="s">
        <v>760</v>
      </c>
      <c r="BJ2" s="25" t="s">
        <v>761</v>
      </c>
      <c r="BK2" s="25" t="s">
        <v>762</v>
      </c>
      <c r="BL2" s="25" t="s">
        <v>763</v>
      </c>
      <c r="BM2" s="25" t="s">
        <v>764</v>
      </c>
      <c r="BN2" s="27" t="s">
        <v>765</v>
      </c>
    </row>
    <row r="3" spans="1:66" ht="20.100000000000001" customHeight="1" x14ac:dyDescent="0.25">
      <c r="A3" s="42" t="s">
        <v>100</v>
      </c>
      <c r="B3" s="10" t="s">
        <v>101</v>
      </c>
      <c r="C3" s="10" t="s">
        <v>102</v>
      </c>
      <c r="D3" s="10">
        <v>44170</v>
      </c>
      <c r="E3" s="10" t="s">
        <v>100</v>
      </c>
      <c r="F3" s="10">
        <v>44001</v>
      </c>
      <c r="G3" s="10">
        <v>244400537</v>
      </c>
      <c r="H3" s="10" t="s">
        <v>104</v>
      </c>
      <c r="I3" s="10">
        <v>23</v>
      </c>
      <c r="J3" s="10">
        <v>1</v>
      </c>
      <c r="K3" s="10">
        <v>1</v>
      </c>
      <c r="L3" s="10" t="s">
        <v>103</v>
      </c>
      <c r="M3" s="10">
        <v>2092</v>
      </c>
      <c r="N3" s="10" t="s">
        <v>11</v>
      </c>
      <c r="O3" s="10" t="s">
        <v>10</v>
      </c>
      <c r="P3" s="10" t="s">
        <v>33</v>
      </c>
      <c r="Q3" s="10">
        <v>6</v>
      </c>
      <c r="R3" s="10">
        <v>28</v>
      </c>
      <c r="S3" s="10">
        <v>1</v>
      </c>
      <c r="T3" s="10" t="s">
        <v>11</v>
      </c>
      <c r="U3" s="10" t="s">
        <v>17</v>
      </c>
      <c r="V3" s="10">
        <v>130</v>
      </c>
      <c r="W3" s="22">
        <f>V3/M3</f>
        <v>6.2141491395793502E-2</v>
      </c>
      <c r="X3" s="10">
        <v>4113</v>
      </c>
      <c r="Y3" s="10">
        <v>82</v>
      </c>
      <c r="Z3" s="10">
        <v>51</v>
      </c>
      <c r="AA3" s="10">
        <v>0</v>
      </c>
      <c r="AB3" s="10">
        <v>6</v>
      </c>
      <c r="AC3" s="29">
        <f>X3+Y3+Z3+AA3</f>
        <v>4246</v>
      </c>
      <c r="AD3" s="30">
        <f>AC3/M3</f>
        <v>2.0296367112810709</v>
      </c>
      <c r="AE3" s="30">
        <f>AC3/V3</f>
        <v>32.661538461538463</v>
      </c>
      <c r="AF3" s="10">
        <v>298</v>
      </c>
      <c r="AG3" s="10">
        <v>0</v>
      </c>
      <c r="AH3" s="10">
        <v>0</v>
      </c>
      <c r="AI3" s="10">
        <v>0</v>
      </c>
      <c r="AJ3" s="10">
        <f>AF3+AG3+AH3+AI3</f>
        <v>298</v>
      </c>
      <c r="AK3" s="33">
        <f>AJ3*100/M3</f>
        <v>14.244741873804971</v>
      </c>
      <c r="AL3" s="33">
        <f>AC3/AJ3</f>
        <v>14.248322147651006</v>
      </c>
      <c r="AM3" s="33">
        <f>AL3/2</f>
        <v>7.124161073825503</v>
      </c>
      <c r="AN3" s="10">
        <v>0</v>
      </c>
      <c r="AO3" s="10">
        <v>41</v>
      </c>
      <c r="AP3" s="10">
        <v>291</v>
      </c>
      <c r="AQ3" s="33">
        <f>AP3*100/M3</f>
        <v>13.910133843212238</v>
      </c>
      <c r="AR3" s="34">
        <v>200.44405594405595</v>
      </c>
      <c r="AS3" s="33">
        <f>AR3*100/M3</f>
        <v>9.5814558290657725</v>
      </c>
      <c r="AT3" s="10">
        <v>1127</v>
      </c>
      <c r="AU3" s="10">
        <v>5518</v>
      </c>
      <c r="AV3" s="33">
        <f>AU3/M3</f>
        <v>2.6376673040152965</v>
      </c>
      <c r="AW3" s="33">
        <f>AU3/AC3</f>
        <v>1.299576071596797</v>
      </c>
      <c r="AX3" s="10">
        <v>198</v>
      </c>
      <c r="AY3" s="10"/>
      <c r="AZ3" s="10">
        <v>42</v>
      </c>
      <c r="BA3" s="10">
        <f>AX3+AY3+AZ3</f>
        <v>240</v>
      </c>
      <c r="BB3" s="34">
        <v>622.60230932769798</v>
      </c>
      <c r="BC3" s="34">
        <v>5037.1204633204634</v>
      </c>
      <c r="BD3" s="33">
        <f>BC3/M3</f>
        <v>2.4078013687000301</v>
      </c>
      <c r="BE3" s="35">
        <v>0.4</v>
      </c>
      <c r="BF3" s="33">
        <f>BE3*2000/M3</f>
        <v>0.38240917782026768</v>
      </c>
      <c r="BG3" s="10">
        <v>12</v>
      </c>
      <c r="BH3" s="10" t="s">
        <v>11</v>
      </c>
      <c r="BI3" s="10" t="s">
        <v>10</v>
      </c>
      <c r="BJ3" s="10" t="s">
        <v>11</v>
      </c>
      <c r="BK3" s="10" t="s">
        <v>11</v>
      </c>
      <c r="BL3" s="10" t="s">
        <v>10</v>
      </c>
      <c r="BM3" s="10" t="s">
        <v>11</v>
      </c>
      <c r="BN3" s="11" t="s">
        <v>11</v>
      </c>
    </row>
    <row r="4" spans="1:66" ht="20.100000000000001" customHeight="1" x14ac:dyDescent="0.25">
      <c r="A4" s="43" t="s">
        <v>397</v>
      </c>
      <c r="B4" s="13" t="s">
        <v>398</v>
      </c>
      <c r="C4" s="13" t="s">
        <v>399</v>
      </c>
      <c r="D4" s="13">
        <v>44140</v>
      </c>
      <c r="E4" s="13" t="s">
        <v>397</v>
      </c>
      <c r="F4" s="13">
        <v>44002</v>
      </c>
      <c r="G4" s="13">
        <v>200067635</v>
      </c>
      <c r="H4" s="13" t="s">
        <v>82</v>
      </c>
      <c r="I4" s="13">
        <v>110</v>
      </c>
      <c r="J4" s="13">
        <v>1</v>
      </c>
      <c r="K4" s="13">
        <v>1</v>
      </c>
      <c r="L4" s="13"/>
      <c r="M4" s="13">
        <v>4263</v>
      </c>
      <c r="N4" s="13"/>
      <c r="O4" s="13"/>
      <c r="P4" s="13"/>
      <c r="Q4" s="13">
        <v>9</v>
      </c>
      <c r="R4" s="13">
        <v>15</v>
      </c>
      <c r="S4" s="13">
        <v>0</v>
      </c>
      <c r="T4" s="13" t="s">
        <v>11</v>
      </c>
      <c r="U4" s="13" t="s">
        <v>376</v>
      </c>
      <c r="V4" s="13">
        <v>92</v>
      </c>
      <c r="W4" s="22">
        <f>V4/M4</f>
        <v>2.1581046211588083E-2</v>
      </c>
      <c r="X4" s="13"/>
      <c r="Y4" s="13">
        <v>0</v>
      </c>
      <c r="Z4" s="13">
        <v>0</v>
      </c>
      <c r="AA4" s="13"/>
      <c r="AB4" s="13"/>
      <c r="AC4" s="31">
        <f>X4+Y4+Z4+AA4</f>
        <v>0</v>
      </c>
      <c r="AD4" s="30">
        <f>AC4/M4</f>
        <v>0</v>
      </c>
      <c r="AE4" s="30">
        <f>AC4/V4</f>
        <v>0</v>
      </c>
      <c r="AF4" s="13"/>
      <c r="AG4" s="13">
        <v>0</v>
      </c>
      <c r="AH4" s="13">
        <v>0</v>
      </c>
      <c r="AI4" s="13"/>
      <c r="AJ4" s="13">
        <f>AF4+AG4+AH4+AI4</f>
        <v>0</v>
      </c>
      <c r="AK4" s="33">
        <f>AJ4*100/M4</f>
        <v>0</v>
      </c>
      <c r="AL4" s="33" t="e">
        <f>AC4/AJ4</f>
        <v>#DIV/0!</v>
      </c>
      <c r="AM4" s="33" t="e">
        <f>AL4/2</f>
        <v>#DIV/0!</v>
      </c>
      <c r="AN4" s="13"/>
      <c r="AO4" s="13"/>
      <c r="AP4" s="13"/>
      <c r="AQ4" s="33">
        <f>AP4*100/M4</f>
        <v>0</v>
      </c>
      <c r="AR4" s="13"/>
      <c r="AS4" s="33">
        <f>AR4*100/M4</f>
        <v>0</v>
      </c>
      <c r="AT4" s="13"/>
      <c r="AU4" s="13">
        <v>0</v>
      </c>
      <c r="AV4" s="33">
        <f>AU4/M4</f>
        <v>0</v>
      </c>
      <c r="AW4" s="33" t="e">
        <f>AU4/AC4</f>
        <v>#DIV/0!</v>
      </c>
      <c r="AX4" s="13"/>
      <c r="AY4" s="13"/>
      <c r="AZ4" s="13"/>
      <c r="BA4" s="13">
        <f>AX4+AY4+AZ4</f>
        <v>0</v>
      </c>
      <c r="BB4" s="13"/>
      <c r="BC4" s="13">
        <v>0</v>
      </c>
      <c r="BD4" s="33">
        <f>BC4/M4</f>
        <v>0</v>
      </c>
      <c r="BE4" s="13"/>
      <c r="BF4" s="33">
        <f>BE4*2000/M4</f>
        <v>0</v>
      </c>
      <c r="BG4" s="13"/>
      <c r="BH4" s="13"/>
      <c r="BI4" s="13"/>
      <c r="BJ4" s="13"/>
      <c r="BK4" s="13"/>
      <c r="BL4" s="13"/>
      <c r="BM4" s="13"/>
      <c r="BN4" s="14"/>
    </row>
    <row r="5" spans="1:66" ht="20.100000000000001" customHeight="1" x14ac:dyDescent="0.25">
      <c r="A5" s="43" t="s">
        <v>6</v>
      </c>
      <c r="B5" s="13" t="s">
        <v>7</v>
      </c>
      <c r="C5" s="13" t="s">
        <v>8</v>
      </c>
      <c r="D5" s="13">
        <v>44150</v>
      </c>
      <c r="E5" s="13" t="s">
        <v>6</v>
      </c>
      <c r="F5" s="13">
        <v>44003</v>
      </c>
      <c r="G5" s="13">
        <v>244400552</v>
      </c>
      <c r="H5" s="13" t="s">
        <v>12</v>
      </c>
      <c r="I5" s="13">
        <v>1</v>
      </c>
      <c r="J5" s="13">
        <v>1</v>
      </c>
      <c r="K5" s="13">
        <v>1</v>
      </c>
      <c r="L5" s="13" t="s">
        <v>9</v>
      </c>
      <c r="M5" s="13">
        <v>11769</v>
      </c>
      <c r="N5" s="13" t="s">
        <v>11</v>
      </c>
      <c r="O5" s="13" t="s">
        <v>10</v>
      </c>
      <c r="P5" s="13" t="s">
        <v>631</v>
      </c>
      <c r="Q5" s="13">
        <v>26</v>
      </c>
      <c r="R5" s="13">
        <v>30</v>
      </c>
      <c r="S5" s="13">
        <v>5</v>
      </c>
      <c r="T5" s="13" t="s">
        <v>10</v>
      </c>
      <c r="U5" s="13" t="s">
        <v>68</v>
      </c>
      <c r="V5" s="13">
        <v>1187</v>
      </c>
      <c r="W5" s="22">
        <f>V5/M5</f>
        <v>0.10085818676183193</v>
      </c>
      <c r="X5" s="13">
        <v>34095</v>
      </c>
      <c r="Y5" s="13">
        <v>7987</v>
      </c>
      <c r="Z5" s="13">
        <v>3941</v>
      </c>
      <c r="AA5" s="13">
        <v>0</v>
      </c>
      <c r="AB5" s="13">
        <v>100</v>
      </c>
      <c r="AC5" s="31">
        <f>X5+Y5+Z5+AA5</f>
        <v>46023</v>
      </c>
      <c r="AD5" s="30">
        <f>AC5/M5</f>
        <v>3.9105276574050474</v>
      </c>
      <c r="AE5" s="30">
        <f>AC5/V5</f>
        <v>38.772535804549285</v>
      </c>
      <c r="AF5" s="13">
        <v>6562</v>
      </c>
      <c r="AG5" s="13">
        <v>292</v>
      </c>
      <c r="AH5" s="13">
        <v>218</v>
      </c>
      <c r="AI5" s="13">
        <v>0</v>
      </c>
      <c r="AJ5" s="13">
        <f>AF5+AG5+AH5+AI5</f>
        <v>7072</v>
      </c>
      <c r="AK5" s="33">
        <f>AJ5*100/M5</f>
        <v>60.090067125499196</v>
      </c>
      <c r="AL5" s="33">
        <f>AC5/AJ5</f>
        <v>6.5077771493212673</v>
      </c>
      <c r="AM5" s="33">
        <f>AL5/2</f>
        <v>3.2538885746606336</v>
      </c>
      <c r="AN5" s="13">
        <v>50</v>
      </c>
      <c r="AO5" s="13">
        <v>70</v>
      </c>
      <c r="AP5" s="13">
        <v>2892</v>
      </c>
      <c r="AQ5" s="33">
        <f>AP5*100/M5</f>
        <v>24.573030843742036</v>
      </c>
      <c r="AR5" s="15">
        <v>2849.0085763293309</v>
      </c>
      <c r="AS5" s="33">
        <f>AR5*100/M5</f>
        <v>24.207737074767021</v>
      </c>
      <c r="AT5" s="13"/>
      <c r="AU5" s="13">
        <v>161748</v>
      </c>
      <c r="AV5" s="33">
        <f>AU5/M5</f>
        <v>13.74356359928626</v>
      </c>
      <c r="AW5" s="33">
        <f>AU5/AC5</f>
        <v>3.5145036177563393</v>
      </c>
      <c r="AX5" s="13"/>
      <c r="AY5" s="13"/>
      <c r="AZ5" s="13"/>
      <c r="BA5" s="13">
        <f>AX5+AY5+AZ5</f>
        <v>0</v>
      </c>
      <c r="BB5" s="15">
        <v>15202.031695245712</v>
      </c>
      <c r="BC5" s="15">
        <v>88595.431098010318</v>
      </c>
      <c r="BD5" s="33">
        <f>BC5/M5</f>
        <v>7.5278639729807395</v>
      </c>
      <c r="BE5" s="18">
        <v>9.0565295205719138</v>
      </c>
      <c r="BF5" s="33">
        <f>BE5*2000/M5</f>
        <v>1.5390482658801792</v>
      </c>
      <c r="BG5" s="13">
        <v>16</v>
      </c>
      <c r="BH5" s="13" t="s">
        <v>11</v>
      </c>
      <c r="BI5" s="13" t="s">
        <v>11</v>
      </c>
      <c r="BJ5" s="13" t="s">
        <v>11</v>
      </c>
      <c r="BK5" s="13" t="s">
        <v>11</v>
      </c>
      <c r="BL5" s="13" t="s">
        <v>11</v>
      </c>
      <c r="BM5" s="13" t="s">
        <v>11</v>
      </c>
      <c r="BN5" s="14" t="s">
        <v>11</v>
      </c>
    </row>
    <row r="6" spans="1:66" ht="20.100000000000001" customHeight="1" x14ac:dyDescent="0.25">
      <c r="A6" s="43" t="s">
        <v>492</v>
      </c>
      <c r="B6" s="13" t="s">
        <v>493</v>
      </c>
      <c r="C6" s="13" t="s">
        <v>494</v>
      </c>
      <c r="D6" s="13">
        <v>44410</v>
      </c>
      <c r="E6" s="13" t="s">
        <v>492</v>
      </c>
      <c r="F6" s="13">
        <v>44006</v>
      </c>
      <c r="G6" s="13">
        <v>244400610</v>
      </c>
      <c r="H6" s="13" t="s">
        <v>69</v>
      </c>
      <c r="I6" s="13">
        <v>142</v>
      </c>
      <c r="J6" s="13">
        <v>1</v>
      </c>
      <c r="K6" s="13">
        <v>1</v>
      </c>
      <c r="L6" s="13" t="s">
        <v>495</v>
      </c>
      <c r="M6" s="13">
        <v>1928</v>
      </c>
      <c r="N6" s="13" t="s">
        <v>11</v>
      </c>
      <c r="O6" s="13" t="s">
        <v>11</v>
      </c>
      <c r="P6" s="13"/>
      <c r="Q6" s="13">
        <v>10</v>
      </c>
      <c r="R6" s="13">
        <v>8</v>
      </c>
      <c r="S6" s="13">
        <v>1</v>
      </c>
      <c r="T6" s="13" t="s">
        <v>11</v>
      </c>
      <c r="U6" s="13" t="s">
        <v>171</v>
      </c>
      <c r="V6" s="13">
        <v>145</v>
      </c>
      <c r="W6" s="22">
        <f>V6/M6</f>
        <v>7.5207468879668046E-2</v>
      </c>
      <c r="X6" s="13">
        <v>11889</v>
      </c>
      <c r="Y6" s="13">
        <v>5</v>
      </c>
      <c r="Z6" s="13">
        <v>0</v>
      </c>
      <c r="AA6" s="13">
        <v>0</v>
      </c>
      <c r="AB6" s="13">
        <v>2</v>
      </c>
      <c r="AC6" s="31">
        <f>X6+Y6+Z6+AA6</f>
        <v>11894</v>
      </c>
      <c r="AD6" s="30">
        <f>AC6/M6</f>
        <v>6.1690871369294609</v>
      </c>
      <c r="AE6" s="30">
        <f>AC6/V6</f>
        <v>82.027586206896558</v>
      </c>
      <c r="AF6" s="13">
        <v>515</v>
      </c>
      <c r="AG6" s="13">
        <v>0</v>
      </c>
      <c r="AH6" s="13">
        <v>0</v>
      </c>
      <c r="AI6" s="13">
        <v>0</v>
      </c>
      <c r="AJ6" s="13">
        <f>AF6+AG6+AH6+AI6</f>
        <v>515</v>
      </c>
      <c r="AK6" s="33">
        <f>AJ6*100/M6</f>
        <v>26.71161825726141</v>
      </c>
      <c r="AL6" s="33">
        <f>AC6/AJ6</f>
        <v>23.095145631067961</v>
      </c>
      <c r="AM6" s="33">
        <f>AL6/2</f>
        <v>11.547572815533981</v>
      </c>
      <c r="AN6" s="13">
        <v>0</v>
      </c>
      <c r="AO6" s="13">
        <v>0</v>
      </c>
      <c r="AP6" s="13"/>
      <c r="AQ6" s="33">
        <f>AP6*100/M6</f>
        <v>0</v>
      </c>
      <c r="AR6" s="13">
        <v>372</v>
      </c>
      <c r="AS6" s="33">
        <f>AR6*100/M6</f>
        <v>19.29460580912863</v>
      </c>
      <c r="AT6" s="13">
        <v>3466</v>
      </c>
      <c r="AU6" s="13">
        <v>12144</v>
      </c>
      <c r="AV6" s="33">
        <f>AU6/M6</f>
        <v>6.2987551867219915</v>
      </c>
      <c r="AW6" s="33">
        <f>AU6/AC6</f>
        <v>1.0210190011770641</v>
      </c>
      <c r="AX6" s="13"/>
      <c r="AY6" s="13"/>
      <c r="AZ6" s="13"/>
      <c r="BA6" s="13">
        <f>AX6+AY6+AZ6</f>
        <v>0</v>
      </c>
      <c r="BB6" s="13">
        <v>0</v>
      </c>
      <c r="BC6" s="13">
        <v>2800</v>
      </c>
      <c r="BD6" s="33">
        <f>BC6/M6</f>
        <v>1.4522821576763485</v>
      </c>
      <c r="BE6" s="13">
        <v>0.8</v>
      </c>
      <c r="BF6" s="33">
        <f>BE6*2000/M6</f>
        <v>0.82987551867219922</v>
      </c>
      <c r="BG6" s="13">
        <v>7</v>
      </c>
      <c r="BH6" s="13" t="s">
        <v>10</v>
      </c>
      <c r="BI6" s="13" t="s">
        <v>10</v>
      </c>
      <c r="BJ6" s="13" t="s">
        <v>10</v>
      </c>
      <c r="BK6" s="13" t="s">
        <v>11</v>
      </c>
      <c r="BL6" s="13" t="s">
        <v>11</v>
      </c>
      <c r="BM6" s="13" t="s">
        <v>10</v>
      </c>
      <c r="BN6" s="14" t="s">
        <v>10</v>
      </c>
    </row>
    <row r="7" spans="1:66" ht="20.100000000000001" customHeight="1" x14ac:dyDescent="0.25">
      <c r="A7" s="43" t="s">
        <v>312</v>
      </c>
      <c r="B7" s="13" t="s">
        <v>313</v>
      </c>
      <c r="C7" s="13" t="s">
        <v>301</v>
      </c>
      <c r="D7" s="13">
        <v>44460</v>
      </c>
      <c r="E7" s="13" t="s">
        <v>312</v>
      </c>
      <c r="F7" s="13">
        <v>44007</v>
      </c>
      <c r="G7" s="13">
        <v>243500741</v>
      </c>
      <c r="H7" s="13" t="s">
        <v>139</v>
      </c>
      <c r="I7" s="13">
        <v>84</v>
      </c>
      <c r="J7" s="13">
        <v>1</v>
      </c>
      <c r="K7" s="13">
        <v>1</v>
      </c>
      <c r="L7" s="13" t="s">
        <v>311</v>
      </c>
      <c r="M7" s="13">
        <v>2515</v>
      </c>
      <c r="N7" s="13"/>
      <c r="O7" s="13"/>
      <c r="P7" s="13"/>
      <c r="Q7" s="13">
        <v>13.5</v>
      </c>
      <c r="R7" s="13">
        <v>12</v>
      </c>
      <c r="S7" s="13">
        <v>1</v>
      </c>
      <c r="T7" s="13" t="s">
        <v>10</v>
      </c>
      <c r="U7" s="13" t="s">
        <v>811</v>
      </c>
      <c r="V7" s="13">
        <v>160</v>
      </c>
      <c r="W7" s="22">
        <f>V7/M7</f>
        <v>6.3618290258449298E-2</v>
      </c>
      <c r="X7" s="13">
        <v>6938</v>
      </c>
      <c r="Y7" s="13">
        <v>324</v>
      </c>
      <c r="Z7" s="13">
        <v>883</v>
      </c>
      <c r="AA7" s="13">
        <v>0</v>
      </c>
      <c r="AB7" s="13">
        <v>14</v>
      </c>
      <c r="AC7" s="31">
        <f>X7+Y7+Z7+AA7</f>
        <v>8145</v>
      </c>
      <c r="AD7" s="30">
        <f>AC7/M7</f>
        <v>3.2385685884691848</v>
      </c>
      <c r="AE7" s="30">
        <f>AC7/V7</f>
        <v>50.90625</v>
      </c>
      <c r="AF7" s="13">
        <v>302</v>
      </c>
      <c r="AG7" s="13">
        <v>7</v>
      </c>
      <c r="AH7" s="13">
        <v>0</v>
      </c>
      <c r="AI7" s="13">
        <v>0</v>
      </c>
      <c r="AJ7" s="13">
        <f>AF7+AG7+AH7+AI7</f>
        <v>309</v>
      </c>
      <c r="AK7" s="33">
        <f>AJ7*100/M7</f>
        <v>12.286282306163022</v>
      </c>
      <c r="AL7" s="33">
        <f>AC7/AJ7</f>
        <v>26.359223300970875</v>
      </c>
      <c r="AM7" s="33">
        <f>AL7/2</f>
        <v>13.179611650485437</v>
      </c>
      <c r="AN7" s="13">
        <v>0</v>
      </c>
      <c r="AO7" s="13">
        <v>185</v>
      </c>
      <c r="AP7" s="13">
        <v>226</v>
      </c>
      <c r="AQ7" s="33">
        <f>AP7*100/M7</f>
        <v>8.9860834990059644</v>
      </c>
      <c r="AR7" s="13">
        <v>216</v>
      </c>
      <c r="AS7" s="33">
        <f>AR7*100/M7</f>
        <v>8.5884691848906556</v>
      </c>
      <c r="AT7" s="13"/>
      <c r="AU7" s="13">
        <v>12798</v>
      </c>
      <c r="AV7" s="33">
        <f>AU7/M7</f>
        <v>5.0886679920477134</v>
      </c>
      <c r="AW7" s="33">
        <f>AU7/AC7</f>
        <v>1.5712707182320442</v>
      </c>
      <c r="AX7" s="13">
        <v>112</v>
      </c>
      <c r="AY7" s="13">
        <v>0</v>
      </c>
      <c r="AZ7" s="13">
        <v>77</v>
      </c>
      <c r="BA7" s="13">
        <f>AX7+AY7+AZ7</f>
        <v>189</v>
      </c>
      <c r="BB7" s="13">
        <v>2297</v>
      </c>
      <c r="BC7" s="13">
        <v>6296</v>
      </c>
      <c r="BD7" s="33">
        <f>BC7/M7</f>
        <v>2.50337972166998</v>
      </c>
      <c r="BE7" s="13">
        <v>1.35</v>
      </c>
      <c r="BF7" s="33">
        <f>BE7*2000/M7</f>
        <v>1.0735586481113319</v>
      </c>
      <c r="BG7" s="13">
        <v>7</v>
      </c>
      <c r="BH7" s="13" t="s">
        <v>10</v>
      </c>
      <c r="BI7" s="13" t="s">
        <v>10</v>
      </c>
      <c r="BJ7" s="13" t="s">
        <v>10</v>
      </c>
      <c r="BK7" s="13" t="s">
        <v>11</v>
      </c>
      <c r="BL7" s="13" t="s">
        <v>10</v>
      </c>
      <c r="BM7" s="13" t="s">
        <v>10</v>
      </c>
      <c r="BN7" s="14" t="s">
        <v>11</v>
      </c>
    </row>
    <row r="8" spans="1:66" ht="20.100000000000001" customHeight="1" x14ac:dyDescent="0.25">
      <c r="A8" s="43" t="s">
        <v>121</v>
      </c>
      <c r="B8" s="13" t="s">
        <v>122</v>
      </c>
      <c r="C8" s="13" t="s">
        <v>123</v>
      </c>
      <c r="D8" s="13">
        <v>44115</v>
      </c>
      <c r="E8" s="13" t="s">
        <v>121</v>
      </c>
      <c r="F8" s="13">
        <v>44009</v>
      </c>
      <c r="G8" s="13">
        <v>244400404</v>
      </c>
      <c r="H8" s="13" t="s">
        <v>19</v>
      </c>
      <c r="I8" s="13">
        <v>28</v>
      </c>
      <c r="J8" s="13">
        <v>1</v>
      </c>
      <c r="K8" s="13">
        <v>1</v>
      </c>
      <c r="L8" s="13" t="s">
        <v>124</v>
      </c>
      <c r="M8" s="13">
        <v>9832</v>
      </c>
      <c r="N8" s="13" t="s">
        <v>11</v>
      </c>
      <c r="O8" s="13" t="s">
        <v>11</v>
      </c>
      <c r="P8" s="13"/>
      <c r="Q8" s="13">
        <v>22</v>
      </c>
      <c r="R8" s="13">
        <v>60</v>
      </c>
      <c r="S8" s="13">
        <v>3</v>
      </c>
      <c r="T8" s="13" t="s">
        <v>11</v>
      </c>
      <c r="U8" s="13" t="s">
        <v>24</v>
      </c>
      <c r="V8" s="13">
        <v>690</v>
      </c>
      <c r="W8" s="22">
        <f>V8/M8</f>
        <v>7.0179007323026857E-2</v>
      </c>
      <c r="X8" s="13">
        <v>30705</v>
      </c>
      <c r="Y8" s="13">
        <v>181</v>
      </c>
      <c r="Z8" s="13">
        <v>5040</v>
      </c>
      <c r="AA8" s="13">
        <v>0</v>
      </c>
      <c r="AB8" s="13">
        <v>42</v>
      </c>
      <c r="AC8" s="31">
        <f>X8+Y8+Z8+AA8</f>
        <v>35926</v>
      </c>
      <c r="AD8" s="30">
        <f>AC8/M8</f>
        <v>3.6539869812855978</v>
      </c>
      <c r="AE8" s="30">
        <f>AC8/V8</f>
        <v>52.06666666666667</v>
      </c>
      <c r="AF8" s="13">
        <v>792</v>
      </c>
      <c r="AG8" s="13">
        <v>0</v>
      </c>
      <c r="AH8" s="13">
        <v>104</v>
      </c>
      <c r="AI8" s="13">
        <v>0</v>
      </c>
      <c r="AJ8" s="13">
        <f>AF8+AG8+AH8+AI8</f>
        <v>896</v>
      </c>
      <c r="AK8" s="33">
        <f>AJ8*100/M8</f>
        <v>9.1131000813669658</v>
      </c>
      <c r="AL8" s="33">
        <f>AC8/AJ8</f>
        <v>40.095982142857146</v>
      </c>
      <c r="AM8" s="33">
        <f>AL8/2</f>
        <v>20.047991071428573</v>
      </c>
      <c r="AN8" s="13">
        <v>0</v>
      </c>
      <c r="AO8" s="13">
        <v>0</v>
      </c>
      <c r="AP8" s="13">
        <v>1872</v>
      </c>
      <c r="AQ8" s="33">
        <f>AP8*100/M8</f>
        <v>19.039869812855979</v>
      </c>
      <c r="AR8" s="13">
        <v>1526</v>
      </c>
      <c r="AS8" s="33">
        <f>AR8*100/M8</f>
        <v>15.520748576078113</v>
      </c>
      <c r="AT8" s="13"/>
      <c r="AU8" s="13">
        <v>68155</v>
      </c>
      <c r="AV8" s="33">
        <f>AU8/M8</f>
        <v>6.9319568755085434</v>
      </c>
      <c r="AW8" s="33">
        <f>AU8/AC8</f>
        <v>1.8970940266102545</v>
      </c>
      <c r="AX8" s="13">
        <v>207</v>
      </c>
      <c r="AY8" s="13">
        <v>0</v>
      </c>
      <c r="AZ8" s="13">
        <v>4</v>
      </c>
      <c r="BA8" s="13">
        <f>AX8+AY8+AZ8</f>
        <v>211</v>
      </c>
      <c r="BB8" s="13">
        <v>6500</v>
      </c>
      <c r="BC8" s="13">
        <v>25000</v>
      </c>
      <c r="BD8" s="33">
        <f>BC8/M8</f>
        <v>2.5427176566314076</v>
      </c>
      <c r="BE8" s="13">
        <v>4</v>
      </c>
      <c r="BF8" s="33">
        <f>BE8*2000/M8</f>
        <v>0.8136696501220505</v>
      </c>
      <c r="BG8" s="13"/>
      <c r="BH8" s="13" t="s">
        <v>10</v>
      </c>
      <c r="BI8" s="13" t="s">
        <v>10</v>
      </c>
      <c r="BJ8" s="13" t="s">
        <v>10</v>
      </c>
      <c r="BK8" s="13" t="s">
        <v>11</v>
      </c>
      <c r="BL8" s="13" t="s">
        <v>11</v>
      </c>
      <c r="BM8" s="13" t="s">
        <v>10</v>
      </c>
      <c r="BN8" s="14" t="s">
        <v>11</v>
      </c>
    </row>
    <row r="9" spans="1:66" ht="20.100000000000001" customHeight="1" x14ac:dyDescent="0.25">
      <c r="A9" s="43" t="s">
        <v>143</v>
      </c>
      <c r="B9" s="13" t="s">
        <v>144</v>
      </c>
      <c r="C9" s="13" t="s">
        <v>145</v>
      </c>
      <c r="D9" s="13">
        <v>44740</v>
      </c>
      <c r="E9" s="13" t="s">
        <v>143</v>
      </c>
      <c r="F9" s="13">
        <v>44010</v>
      </c>
      <c r="G9" s="13">
        <v>244400610</v>
      </c>
      <c r="H9" s="13" t="s">
        <v>69</v>
      </c>
      <c r="I9" s="13">
        <v>34</v>
      </c>
      <c r="J9" s="13">
        <v>1</v>
      </c>
      <c r="K9" s="13">
        <v>1</v>
      </c>
      <c r="L9" s="13" t="s">
        <v>146</v>
      </c>
      <c r="M9" s="13">
        <v>2894</v>
      </c>
      <c r="N9" s="13" t="s">
        <v>11</v>
      </c>
      <c r="O9" s="13" t="s">
        <v>11</v>
      </c>
      <c r="P9" s="13"/>
      <c r="Q9" s="13">
        <v>21</v>
      </c>
      <c r="R9" s="13">
        <v>34</v>
      </c>
      <c r="S9" s="13">
        <v>1</v>
      </c>
      <c r="T9" s="13" t="s">
        <v>10</v>
      </c>
      <c r="U9" s="13" t="s">
        <v>80</v>
      </c>
      <c r="V9" s="13">
        <v>282</v>
      </c>
      <c r="W9" s="22">
        <f>V9/M9</f>
        <v>9.7442985487214931E-2</v>
      </c>
      <c r="X9" s="13">
        <v>15001</v>
      </c>
      <c r="Y9" s="13">
        <v>359</v>
      </c>
      <c r="Z9" s="13">
        <v>1325</v>
      </c>
      <c r="AA9" s="13">
        <v>0</v>
      </c>
      <c r="AB9" s="13">
        <v>41</v>
      </c>
      <c r="AC9" s="31">
        <f>X9+Y9+Z9+AA9</f>
        <v>16685</v>
      </c>
      <c r="AD9" s="30">
        <f>AC9/M9</f>
        <v>5.765376641326883</v>
      </c>
      <c r="AE9" s="30">
        <f>AC9/V9</f>
        <v>59.166666666666664</v>
      </c>
      <c r="AF9" s="13">
        <v>1545</v>
      </c>
      <c r="AG9" s="13">
        <v>33</v>
      </c>
      <c r="AH9" s="13">
        <v>88</v>
      </c>
      <c r="AI9" s="13">
        <v>0</v>
      </c>
      <c r="AJ9" s="13">
        <f>AF9+AG9+AH9+AI9</f>
        <v>1666</v>
      </c>
      <c r="AK9" s="33">
        <f>AJ9*100/M9</f>
        <v>57.567380787836903</v>
      </c>
      <c r="AL9" s="33">
        <f>AC9/AJ9</f>
        <v>10.015006002400961</v>
      </c>
      <c r="AM9" s="33">
        <f>AL9/2</f>
        <v>5.0075030012004804</v>
      </c>
      <c r="AN9" s="13"/>
      <c r="AO9" s="13"/>
      <c r="AP9" s="13">
        <v>1311</v>
      </c>
      <c r="AQ9" s="33">
        <f>AP9*100/M9</f>
        <v>45.300621976503109</v>
      </c>
      <c r="AR9" s="13">
        <v>1264</v>
      </c>
      <c r="AS9" s="33">
        <f>AR9*100/M9</f>
        <v>43.676572218382859</v>
      </c>
      <c r="AT9" s="13">
        <v>15326</v>
      </c>
      <c r="AU9" s="13">
        <v>32264</v>
      </c>
      <c r="AV9" s="33">
        <f>AU9/M9</f>
        <v>11.148583275742917</v>
      </c>
      <c r="AW9" s="33">
        <f>AU9/AC9</f>
        <v>1.9337129157926281</v>
      </c>
      <c r="AX9" s="13"/>
      <c r="AY9" s="13"/>
      <c r="AZ9" s="13"/>
      <c r="BA9" s="13">
        <f>AX9+AY9+AZ9</f>
        <v>0</v>
      </c>
      <c r="BB9" s="13">
        <v>8000</v>
      </c>
      <c r="BC9" s="13">
        <v>22000</v>
      </c>
      <c r="BD9" s="33">
        <f>BC9/M9</f>
        <v>7.6019350380096755</v>
      </c>
      <c r="BE9" s="13">
        <v>3</v>
      </c>
      <c r="BF9" s="33">
        <f>BE9*2000/M9</f>
        <v>2.073255010366275</v>
      </c>
      <c r="BG9" s="13"/>
      <c r="BH9" s="13" t="s">
        <v>10</v>
      </c>
      <c r="BI9" s="13" t="s">
        <v>10</v>
      </c>
      <c r="BJ9" s="13" t="s">
        <v>10</v>
      </c>
      <c r="BK9" s="13" t="s">
        <v>11</v>
      </c>
      <c r="BL9" s="13" t="s">
        <v>10</v>
      </c>
      <c r="BM9" s="13" t="s">
        <v>10</v>
      </c>
      <c r="BN9" s="14" t="s">
        <v>11</v>
      </c>
    </row>
    <row r="10" spans="1:66" ht="20.100000000000001" customHeight="1" x14ac:dyDescent="0.25">
      <c r="A10" s="43" t="s">
        <v>346</v>
      </c>
      <c r="B10" s="13" t="s">
        <v>347</v>
      </c>
      <c r="C10" s="13" t="s">
        <v>348</v>
      </c>
      <c r="D10" s="13">
        <v>44160</v>
      </c>
      <c r="E10" s="13" t="s">
        <v>346</v>
      </c>
      <c r="F10" s="13">
        <v>44013</v>
      </c>
      <c r="G10" s="13">
        <v>244400644</v>
      </c>
      <c r="H10" s="13" t="s">
        <v>59</v>
      </c>
      <c r="I10" s="13">
        <v>95</v>
      </c>
      <c r="J10" s="13">
        <v>1</v>
      </c>
      <c r="K10" s="13">
        <v>1</v>
      </c>
      <c r="L10" s="13" t="s">
        <v>63</v>
      </c>
      <c r="M10" s="13">
        <v>3359</v>
      </c>
      <c r="N10" s="13" t="s">
        <v>10</v>
      </c>
      <c r="O10" s="13" t="s">
        <v>11</v>
      </c>
      <c r="P10" s="13"/>
      <c r="Q10" s="13">
        <v>16</v>
      </c>
      <c r="R10" s="13">
        <v>14</v>
      </c>
      <c r="S10" s="13">
        <v>1</v>
      </c>
      <c r="T10" s="13" t="s">
        <v>10</v>
      </c>
      <c r="U10" s="13" t="s">
        <v>810</v>
      </c>
      <c r="V10" s="13">
        <v>179</v>
      </c>
      <c r="W10" s="22">
        <f>V10/M10</f>
        <v>5.3289669544507291E-2</v>
      </c>
      <c r="X10" s="13">
        <v>6280</v>
      </c>
      <c r="Y10" s="13">
        <v>1</v>
      </c>
      <c r="Z10" s="13">
        <v>1071</v>
      </c>
      <c r="AA10" s="13">
        <v>0</v>
      </c>
      <c r="AB10" s="13">
        <v>20</v>
      </c>
      <c r="AC10" s="31">
        <f>X10+Y10+Z10+AA10</f>
        <v>7352</v>
      </c>
      <c r="AD10" s="30">
        <f>AC10/M10</f>
        <v>2.1887466507889255</v>
      </c>
      <c r="AE10" s="30">
        <f>AC10/V10</f>
        <v>41.072625698324025</v>
      </c>
      <c r="AF10" s="13">
        <v>579</v>
      </c>
      <c r="AG10" s="13">
        <v>1</v>
      </c>
      <c r="AH10" s="13">
        <v>38</v>
      </c>
      <c r="AI10" s="13">
        <v>0</v>
      </c>
      <c r="AJ10" s="13">
        <f>AF10+AG10+AH10+AI10</f>
        <v>618</v>
      </c>
      <c r="AK10" s="33">
        <f>AJ10*100/M10</f>
        <v>18.398332837153916</v>
      </c>
      <c r="AL10" s="33">
        <f>AC10/AJ10</f>
        <v>11.896440129449838</v>
      </c>
      <c r="AM10" s="33">
        <f>AL10/2</f>
        <v>5.9482200647249188</v>
      </c>
      <c r="AN10" s="13">
        <v>0</v>
      </c>
      <c r="AO10" s="13">
        <v>0</v>
      </c>
      <c r="AP10" s="13">
        <v>855</v>
      </c>
      <c r="AQ10" s="33">
        <f>AP10*100/M10</f>
        <v>25.454004167907115</v>
      </c>
      <c r="AR10" s="15">
        <v>610.38599372853514</v>
      </c>
      <c r="AS10" s="33">
        <f>AR10*100/M10</f>
        <v>18.171658044910245</v>
      </c>
      <c r="AT10" s="13"/>
      <c r="AU10" s="13">
        <v>18947</v>
      </c>
      <c r="AV10" s="33">
        <f>AU10/M10</f>
        <v>5.6406668651384342</v>
      </c>
      <c r="AW10" s="33">
        <f>AU10/AC10</f>
        <v>2.577121871599565</v>
      </c>
      <c r="AX10" s="13">
        <v>578</v>
      </c>
      <c r="AY10" s="13">
        <v>0</v>
      </c>
      <c r="AZ10" s="13">
        <v>5</v>
      </c>
      <c r="BA10" s="13">
        <f>AX10+AY10+AZ10</f>
        <v>583</v>
      </c>
      <c r="BB10" s="15">
        <v>6984.4922992196298</v>
      </c>
      <c r="BC10" s="13">
        <v>11855</v>
      </c>
      <c r="BD10" s="33">
        <f>BC10/M10</f>
        <v>3.5293242036320334</v>
      </c>
      <c r="BE10" s="16">
        <v>1.92</v>
      </c>
      <c r="BF10" s="33">
        <f>BE10*2000/M10</f>
        <v>1.1431973801726705</v>
      </c>
      <c r="BG10" s="13">
        <v>12</v>
      </c>
      <c r="BH10" s="13" t="s">
        <v>10</v>
      </c>
      <c r="BI10" s="13" t="s">
        <v>11</v>
      </c>
      <c r="BJ10" s="13" t="s">
        <v>10</v>
      </c>
      <c r="BK10" s="13" t="s">
        <v>11</v>
      </c>
      <c r="BL10" s="13" t="s">
        <v>10</v>
      </c>
      <c r="BM10" s="13" t="s">
        <v>11</v>
      </c>
      <c r="BN10" s="14" t="s">
        <v>10</v>
      </c>
    </row>
    <row r="11" spans="1:66" ht="20.100000000000001" customHeight="1" x14ac:dyDescent="0.25">
      <c r="A11" s="44" t="s">
        <v>769</v>
      </c>
      <c r="B11" s="13" t="s">
        <v>710</v>
      </c>
      <c r="C11" s="13" t="s">
        <v>123</v>
      </c>
      <c r="D11" s="13">
        <v>44130</v>
      </c>
      <c r="E11" s="13" t="s">
        <v>624</v>
      </c>
      <c r="F11" s="13">
        <v>44015</v>
      </c>
      <c r="G11" s="13">
        <v>244400453</v>
      </c>
      <c r="H11" s="13" t="s">
        <v>534</v>
      </c>
      <c r="I11" s="13">
        <v>215</v>
      </c>
      <c r="J11" s="13">
        <v>1</v>
      </c>
      <c r="K11" s="13">
        <v>1</v>
      </c>
      <c r="L11" s="13" t="s">
        <v>681</v>
      </c>
      <c r="M11" s="16">
        <v>10000</v>
      </c>
      <c r="N11" s="13" t="s">
        <v>11</v>
      </c>
      <c r="O11" s="13" t="s">
        <v>11</v>
      </c>
      <c r="P11" s="13"/>
      <c r="Q11" s="13">
        <v>22</v>
      </c>
      <c r="R11" s="13">
        <v>47</v>
      </c>
      <c r="S11" s="13">
        <v>4</v>
      </c>
      <c r="T11" s="13" t="s">
        <v>10</v>
      </c>
      <c r="U11" s="13" t="s">
        <v>117</v>
      </c>
      <c r="V11" s="13">
        <v>700</v>
      </c>
      <c r="W11" s="22">
        <f>V11/M11</f>
        <v>7.0000000000000007E-2</v>
      </c>
      <c r="X11" s="13">
        <v>25865</v>
      </c>
      <c r="Y11" s="13">
        <v>2062</v>
      </c>
      <c r="Z11" s="13">
        <v>6023</v>
      </c>
      <c r="AA11" s="13"/>
      <c r="AB11" s="13">
        <v>46</v>
      </c>
      <c r="AC11" s="31">
        <f>X11+Y11+Z11+AA11</f>
        <v>33950</v>
      </c>
      <c r="AD11" s="30">
        <f>AC11/M11</f>
        <v>3.395</v>
      </c>
      <c r="AE11" s="30">
        <f>AC11/V11</f>
        <v>48.5</v>
      </c>
      <c r="AF11" s="13">
        <v>1113</v>
      </c>
      <c r="AG11" s="13">
        <v>35</v>
      </c>
      <c r="AH11" s="13">
        <v>81</v>
      </c>
      <c r="AI11" s="13"/>
      <c r="AJ11" s="13">
        <f>AF11+AG11+AH11+AI11</f>
        <v>1229</v>
      </c>
      <c r="AK11" s="33">
        <f>AJ11*100/M11</f>
        <v>12.29</v>
      </c>
      <c r="AL11" s="33">
        <f>AC11/AJ11</f>
        <v>27.624084621643611</v>
      </c>
      <c r="AM11" s="33">
        <f>AL11/2</f>
        <v>13.812042310821806</v>
      </c>
      <c r="AN11" s="13">
        <v>4</v>
      </c>
      <c r="AO11" s="13">
        <v>24</v>
      </c>
      <c r="AP11" s="13">
        <v>2679</v>
      </c>
      <c r="AQ11" s="33">
        <f>AP11*100/M11</f>
        <v>26.79</v>
      </c>
      <c r="AR11" s="15">
        <v>1793.168047643708</v>
      </c>
      <c r="AS11" s="33">
        <f>AR11*100/M11</f>
        <v>17.93168047643708</v>
      </c>
      <c r="AT11" s="13">
        <v>19899</v>
      </c>
      <c r="AU11" s="13">
        <v>64919</v>
      </c>
      <c r="AV11" s="33">
        <f>AU11/M11</f>
        <v>6.4919000000000002</v>
      </c>
      <c r="AW11" s="33">
        <f>AU11/AC11</f>
        <v>1.9121944035346097</v>
      </c>
      <c r="AX11" s="13">
        <v>2751</v>
      </c>
      <c r="AY11" s="13">
        <v>0</v>
      </c>
      <c r="AZ11" s="13">
        <v>24</v>
      </c>
      <c r="BA11" s="13">
        <f>AX11+AY11+AZ11</f>
        <v>2775</v>
      </c>
      <c r="BB11" s="15">
        <v>10740.065421546904</v>
      </c>
      <c r="BC11" s="13">
        <v>24900</v>
      </c>
      <c r="BD11" s="33">
        <f>BC11/M11</f>
        <v>2.4900000000000002</v>
      </c>
      <c r="BE11" s="16">
        <v>5.8</v>
      </c>
      <c r="BF11" s="33">
        <f>BE11*2000/M11</f>
        <v>1.1599999999999999</v>
      </c>
      <c r="BG11" s="13"/>
      <c r="BH11" s="13" t="s">
        <v>10</v>
      </c>
      <c r="BI11" s="13" t="s">
        <v>10</v>
      </c>
      <c r="BJ11" s="13" t="s">
        <v>10</v>
      </c>
      <c r="BK11" s="13" t="s">
        <v>10</v>
      </c>
      <c r="BL11" s="13" t="s">
        <v>11</v>
      </c>
      <c r="BM11" s="13" t="s">
        <v>10</v>
      </c>
      <c r="BN11" s="14" t="s">
        <v>10</v>
      </c>
    </row>
    <row r="12" spans="1:66" ht="20.100000000000001" customHeight="1" x14ac:dyDescent="0.25">
      <c r="A12" s="44" t="s">
        <v>770</v>
      </c>
      <c r="B12" s="13" t="s">
        <v>625</v>
      </c>
      <c r="C12" s="13" t="s">
        <v>626</v>
      </c>
      <c r="D12" s="13">
        <v>44130</v>
      </c>
      <c r="E12" s="13" t="s">
        <v>624</v>
      </c>
      <c r="F12" s="13">
        <v>44015</v>
      </c>
      <c r="G12" s="13">
        <v>244400453</v>
      </c>
      <c r="H12" s="13" t="s">
        <v>534</v>
      </c>
      <c r="I12" s="13">
        <v>184</v>
      </c>
      <c r="J12" s="13">
        <v>1</v>
      </c>
      <c r="K12" s="13">
        <v>1</v>
      </c>
      <c r="L12" s="13" t="s">
        <v>533</v>
      </c>
      <c r="M12" s="16">
        <v>527</v>
      </c>
      <c r="N12" s="13" t="s">
        <v>11</v>
      </c>
      <c r="O12" s="13" t="s">
        <v>11</v>
      </c>
      <c r="P12" s="13"/>
      <c r="Q12" s="13">
        <v>4</v>
      </c>
      <c r="R12" s="13">
        <v>20</v>
      </c>
      <c r="S12" s="13">
        <v>0</v>
      </c>
      <c r="T12" s="13" t="s">
        <v>11</v>
      </c>
      <c r="U12" s="13" t="s">
        <v>117</v>
      </c>
      <c r="V12" s="13">
        <v>90</v>
      </c>
      <c r="W12" s="22">
        <f>V12/M12</f>
        <v>0.17077798861480076</v>
      </c>
      <c r="X12" s="13">
        <v>3322</v>
      </c>
      <c r="Y12" s="13">
        <v>0</v>
      </c>
      <c r="Z12" s="13">
        <v>0</v>
      </c>
      <c r="AA12" s="13"/>
      <c r="AB12" s="13">
        <v>0</v>
      </c>
      <c r="AC12" s="31">
        <f>X12+Y12+Z12+AA12</f>
        <v>3322</v>
      </c>
      <c r="AD12" s="30">
        <f>AC12/M12</f>
        <v>6.3036053130929792</v>
      </c>
      <c r="AE12" s="30">
        <f>AC12/V12</f>
        <v>36.911111111111111</v>
      </c>
      <c r="AF12" s="13">
        <v>116</v>
      </c>
      <c r="AG12" s="13">
        <v>0</v>
      </c>
      <c r="AH12" s="13">
        <v>0</v>
      </c>
      <c r="AI12" s="13"/>
      <c r="AJ12" s="13">
        <f>AF12+AG12+AH12+AI12</f>
        <v>116</v>
      </c>
      <c r="AK12" s="33">
        <f>AJ12*100/M12</f>
        <v>22.011385199240987</v>
      </c>
      <c r="AL12" s="33">
        <f>AC12/AJ12</f>
        <v>28.637931034482758</v>
      </c>
      <c r="AM12" s="33">
        <f>AL12/2</f>
        <v>14.318965517241379</v>
      </c>
      <c r="AN12" s="13">
        <v>0</v>
      </c>
      <c r="AO12" s="13">
        <v>0</v>
      </c>
      <c r="AP12" s="13">
        <v>137</v>
      </c>
      <c r="AQ12" s="33">
        <f>AP12*100/M12</f>
        <v>25.996204933586338</v>
      </c>
      <c r="AR12" s="15">
        <v>91.699896426721907</v>
      </c>
      <c r="AS12" s="33">
        <f>AR12*100/M12</f>
        <v>17.400359853267911</v>
      </c>
      <c r="AT12" s="13"/>
      <c r="AU12" s="13">
        <v>4068</v>
      </c>
      <c r="AV12" s="33">
        <f>AU12/M12</f>
        <v>7.7191650853889939</v>
      </c>
      <c r="AW12" s="33">
        <f>AU12/AC12</f>
        <v>1.2245635159542445</v>
      </c>
      <c r="AX12" s="13">
        <v>575</v>
      </c>
      <c r="AY12" s="13">
        <v>0</v>
      </c>
      <c r="AZ12" s="13">
        <v>0</v>
      </c>
      <c r="BA12" s="13">
        <f>AX12+AY12+AZ12</f>
        <v>575</v>
      </c>
      <c r="BB12" s="15">
        <v>1071.6999050332383</v>
      </c>
      <c r="BC12" s="13">
        <v>1350</v>
      </c>
      <c r="BD12" s="33">
        <f>BC12/M12</f>
        <v>2.5616698292220113</v>
      </c>
      <c r="BE12" s="16">
        <v>0.2</v>
      </c>
      <c r="BF12" s="33">
        <f>BE12*2000/M12</f>
        <v>0.75901328273244784</v>
      </c>
      <c r="BG12" s="13">
        <v>25</v>
      </c>
      <c r="BH12" s="13" t="s">
        <v>10</v>
      </c>
      <c r="BI12" s="13" t="s">
        <v>11</v>
      </c>
      <c r="BJ12" s="13" t="s">
        <v>10</v>
      </c>
      <c r="BK12" s="13" t="s">
        <v>11</v>
      </c>
      <c r="BL12" s="13" t="s">
        <v>11</v>
      </c>
      <c r="BM12" s="13" t="s">
        <v>11</v>
      </c>
      <c r="BN12" s="14" t="s">
        <v>10</v>
      </c>
    </row>
    <row r="13" spans="1:66" ht="20.100000000000001" customHeight="1" x14ac:dyDescent="0.25">
      <c r="A13" s="43" t="s">
        <v>197</v>
      </c>
      <c r="B13" s="13" t="s">
        <v>198</v>
      </c>
      <c r="C13" s="13" t="s">
        <v>15</v>
      </c>
      <c r="D13" s="13">
        <v>44830</v>
      </c>
      <c r="E13" s="13" t="s">
        <v>197</v>
      </c>
      <c r="F13" s="13">
        <v>44018</v>
      </c>
      <c r="G13" s="13">
        <v>244400404</v>
      </c>
      <c r="H13" s="13" t="s">
        <v>19</v>
      </c>
      <c r="I13" s="13">
        <v>48</v>
      </c>
      <c r="J13" s="13">
        <v>1</v>
      </c>
      <c r="K13" s="13">
        <v>1</v>
      </c>
      <c r="L13" s="13" t="s">
        <v>199</v>
      </c>
      <c r="M13" s="13">
        <v>8419</v>
      </c>
      <c r="N13" s="13" t="s">
        <v>11</v>
      </c>
      <c r="O13" s="13" t="s">
        <v>10</v>
      </c>
      <c r="P13" s="13" t="s">
        <v>37</v>
      </c>
      <c r="Q13" s="13">
        <v>20</v>
      </c>
      <c r="R13" s="13">
        <v>40</v>
      </c>
      <c r="S13" s="13">
        <v>4</v>
      </c>
      <c r="T13" s="13" t="s">
        <v>10</v>
      </c>
      <c r="U13" s="13" t="s">
        <v>17</v>
      </c>
      <c r="V13" s="13">
        <v>420</v>
      </c>
      <c r="W13" s="22">
        <f>V13/M13</f>
        <v>4.9887159995248842E-2</v>
      </c>
      <c r="X13" s="13">
        <v>19272</v>
      </c>
      <c r="Y13" s="13">
        <v>250</v>
      </c>
      <c r="Z13" s="13">
        <v>1218</v>
      </c>
      <c r="AA13" s="13">
        <v>0</v>
      </c>
      <c r="AB13" s="13">
        <v>60</v>
      </c>
      <c r="AC13" s="31">
        <f>X13+Y13+Z13+AA13</f>
        <v>20740</v>
      </c>
      <c r="AD13" s="30">
        <f>AC13/M13</f>
        <v>2.4634754721463357</v>
      </c>
      <c r="AE13" s="30">
        <f>AC13/V13</f>
        <v>49.38095238095238</v>
      </c>
      <c r="AF13" s="13">
        <v>831</v>
      </c>
      <c r="AG13" s="13">
        <v>23</v>
      </c>
      <c r="AH13" s="13">
        <v>78</v>
      </c>
      <c r="AI13" s="13">
        <v>0</v>
      </c>
      <c r="AJ13" s="13">
        <f>AF13+AG13+AH13+AI13</f>
        <v>932</v>
      </c>
      <c r="AK13" s="33">
        <f>AJ13*100/M13</f>
        <v>11.070198360850457</v>
      </c>
      <c r="AL13" s="33">
        <f>AC13/AJ13</f>
        <v>22.253218884120173</v>
      </c>
      <c r="AM13" s="33">
        <f>AL13/2</f>
        <v>11.126609442060087</v>
      </c>
      <c r="AN13" s="13">
        <v>0</v>
      </c>
      <c r="AO13" s="13">
        <v>1</v>
      </c>
      <c r="AP13" s="13">
        <v>1864</v>
      </c>
      <c r="AQ13" s="33">
        <f>AP13*100/M13</f>
        <v>22.140396721700913</v>
      </c>
      <c r="AR13" s="13">
        <v>1484</v>
      </c>
      <c r="AS13" s="33">
        <f>AR13*100/M13</f>
        <v>17.626796531654591</v>
      </c>
      <c r="AT13" s="13"/>
      <c r="AU13" s="13">
        <v>55339</v>
      </c>
      <c r="AV13" s="33">
        <f>AU13/M13</f>
        <v>6.5731084451835136</v>
      </c>
      <c r="AW13" s="33">
        <f>AU13/AC13</f>
        <v>2.6682256509161042</v>
      </c>
      <c r="AX13" s="13">
        <v>412</v>
      </c>
      <c r="AY13" s="13">
        <v>0</v>
      </c>
      <c r="AZ13" s="13">
        <v>31</v>
      </c>
      <c r="BA13" s="13">
        <f>AX13+AY13+AZ13</f>
        <v>443</v>
      </c>
      <c r="BB13" s="13">
        <v>6221</v>
      </c>
      <c r="BC13" s="13">
        <v>23262</v>
      </c>
      <c r="BD13" s="33">
        <f>BC13/M13</f>
        <v>2.7630359900225678</v>
      </c>
      <c r="BE13" s="13">
        <v>3.3</v>
      </c>
      <c r="BF13" s="33">
        <f>BE13*2000/M13</f>
        <v>0.78394108563962461</v>
      </c>
      <c r="BG13" s="13">
        <v>10</v>
      </c>
      <c r="BH13" s="13" t="s">
        <v>10</v>
      </c>
      <c r="BI13" s="13" t="s">
        <v>10</v>
      </c>
      <c r="BJ13" s="13" t="s">
        <v>10</v>
      </c>
      <c r="BK13" s="13" t="s">
        <v>10</v>
      </c>
      <c r="BL13" s="13" t="s">
        <v>10</v>
      </c>
      <c r="BM13" s="13" t="s">
        <v>11</v>
      </c>
      <c r="BN13" s="14" t="s">
        <v>11</v>
      </c>
    </row>
    <row r="14" spans="1:66" ht="20.100000000000001" customHeight="1" x14ac:dyDescent="0.25">
      <c r="A14" s="43" t="s">
        <v>439</v>
      </c>
      <c r="B14" s="13" t="s">
        <v>440</v>
      </c>
      <c r="C14" s="13" t="s">
        <v>441</v>
      </c>
      <c r="D14" s="13">
        <v>44260</v>
      </c>
      <c r="E14" s="13" t="s">
        <v>439</v>
      </c>
      <c r="F14" s="13">
        <v>44019</v>
      </c>
      <c r="G14" s="13">
        <v>200072734</v>
      </c>
      <c r="H14" s="13" t="s">
        <v>443</v>
      </c>
      <c r="I14" s="13">
        <v>125</v>
      </c>
      <c r="J14" s="13">
        <v>1</v>
      </c>
      <c r="K14" s="13">
        <v>1</v>
      </c>
      <c r="L14" s="13" t="s">
        <v>442</v>
      </c>
      <c r="M14" s="13">
        <v>1112</v>
      </c>
      <c r="N14" s="13" t="s">
        <v>11</v>
      </c>
      <c r="O14" s="13" t="s">
        <v>10</v>
      </c>
      <c r="P14" s="13" t="s">
        <v>812</v>
      </c>
      <c r="Q14" s="13">
        <v>9</v>
      </c>
      <c r="R14" s="13">
        <v>15</v>
      </c>
      <c r="S14" s="13">
        <v>1</v>
      </c>
      <c r="T14" s="13" t="s">
        <v>11</v>
      </c>
      <c r="U14" s="13" t="s">
        <v>17</v>
      </c>
      <c r="V14" s="13">
        <v>98</v>
      </c>
      <c r="W14" s="22">
        <f>V14/M14</f>
        <v>8.8129496402877691E-2</v>
      </c>
      <c r="X14" s="13">
        <v>3858</v>
      </c>
      <c r="Y14" s="13">
        <v>22</v>
      </c>
      <c r="Z14" s="13">
        <v>12</v>
      </c>
      <c r="AA14" s="13">
        <v>0</v>
      </c>
      <c r="AB14" s="13">
        <v>9</v>
      </c>
      <c r="AC14" s="31">
        <f>X14+Y14+Z14+AA14</f>
        <v>3892</v>
      </c>
      <c r="AD14" s="30">
        <f>AC14/M14</f>
        <v>3.5</v>
      </c>
      <c r="AE14" s="30">
        <f>AC14/V14</f>
        <v>39.714285714285715</v>
      </c>
      <c r="AF14" s="13">
        <v>338</v>
      </c>
      <c r="AG14" s="13">
        <v>14</v>
      </c>
      <c r="AH14" s="13">
        <v>2</v>
      </c>
      <c r="AI14" s="13">
        <v>0</v>
      </c>
      <c r="AJ14" s="13">
        <f>AF14+AG14+AH14+AI14</f>
        <v>354</v>
      </c>
      <c r="AK14" s="33">
        <f>AJ14*100/M14</f>
        <v>31.834532374100718</v>
      </c>
      <c r="AL14" s="33">
        <f>AC14/AJ14</f>
        <v>10.994350282485875</v>
      </c>
      <c r="AM14" s="33">
        <f>AL14/2</f>
        <v>5.4971751412429377</v>
      </c>
      <c r="AN14" s="13">
        <v>9</v>
      </c>
      <c r="AO14" s="13">
        <v>6</v>
      </c>
      <c r="AP14" s="13">
        <v>223</v>
      </c>
      <c r="AQ14" s="33">
        <f>AP14*100/M14</f>
        <v>20.053956834532375</v>
      </c>
      <c r="AR14" s="15">
        <v>222.9791100702576</v>
      </c>
      <c r="AS14" s="33">
        <f>AR14*100/M14</f>
        <v>20.0520782437282</v>
      </c>
      <c r="AT14" s="13">
        <v>1057</v>
      </c>
      <c r="AU14" s="13">
        <v>4308</v>
      </c>
      <c r="AV14" s="33">
        <f>AU14/M14</f>
        <v>3.8741007194244603</v>
      </c>
      <c r="AW14" s="33">
        <f>AU14/AC14</f>
        <v>1.1068859198355601</v>
      </c>
      <c r="AX14" s="13">
        <v>141</v>
      </c>
      <c r="AY14" s="13">
        <v>0</v>
      </c>
      <c r="AZ14" s="13"/>
      <c r="BA14" s="13">
        <f>AX14+AY14+AZ14</f>
        <v>141</v>
      </c>
      <c r="BB14" s="15">
        <v>1504.3585878974081</v>
      </c>
      <c r="BC14" s="15">
        <v>2648.1700924974307</v>
      </c>
      <c r="BD14" s="33">
        <f>BC14/M14</f>
        <v>2.3814479249077616</v>
      </c>
      <c r="BE14" s="16">
        <v>0.55000000000000004</v>
      </c>
      <c r="BF14" s="33">
        <f>BE14*2000/M14</f>
        <v>0.98920863309352514</v>
      </c>
      <c r="BG14" s="13">
        <v>6</v>
      </c>
      <c r="BH14" s="13" t="s">
        <v>11</v>
      </c>
      <c r="BI14" s="13" t="s">
        <v>11</v>
      </c>
      <c r="BJ14" s="13" t="s">
        <v>11</v>
      </c>
      <c r="BK14" s="13" t="s">
        <v>11</v>
      </c>
      <c r="BL14" s="13" t="s">
        <v>11</v>
      </c>
      <c r="BM14" s="13" t="s">
        <v>11</v>
      </c>
      <c r="BN14" s="14" t="s">
        <v>10</v>
      </c>
    </row>
    <row r="15" spans="1:66" ht="20.100000000000001" customHeight="1" x14ac:dyDescent="0.25">
      <c r="A15" s="43" t="s">
        <v>373</v>
      </c>
      <c r="B15" s="13" t="s">
        <v>374</v>
      </c>
      <c r="C15" s="13" t="s">
        <v>204</v>
      </c>
      <c r="D15" s="13">
        <v>44190</v>
      </c>
      <c r="E15" s="13" t="s">
        <v>373</v>
      </c>
      <c r="F15" s="13">
        <v>44022</v>
      </c>
      <c r="G15" s="13">
        <v>200067635</v>
      </c>
      <c r="H15" s="13" t="s">
        <v>82</v>
      </c>
      <c r="I15" s="13">
        <v>103</v>
      </c>
      <c r="J15" s="13">
        <v>1</v>
      </c>
      <c r="K15" s="13">
        <v>1</v>
      </c>
      <c r="L15" s="13" t="s">
        <v>375</v>
      </c>
      <c r="M15" s="13">
        <v>2865</v>
      </c>
      <c r="N15" s="13" t="s">
        <v>11</v>
      </c>
      <c r="O15" s="13" t="s">
        <v>11</v>
      </c>
      <c r="P15" s="13"/>
      <c r="Q15" s="13">
        <v>4.5</v>
      </c>
      <c r="R15" s="13">
        <v>16</v>
      </c>
      <c r="S15" s="13">
        <v>0</v>
      </c>
      <c r="T15" s="13" t="s">
        <v>11</v>
      </c>
      <c r="U15" s="13" t="s">
        <v>376</v>
      </c>
      <c r="V15" s="13">
        <v>51</v>
      </c>
      <c r="W15" s="22">
        <f>V15/M15</f>
        <v>1.7801047120418849E-2</v>
      </c>
      <c r="X15" s="13"/>
      <c r="Y15" s="13">
        <v>0</v>
      </c>
      <c r="Z15" s="13">
        <v>0</v>
      </c>
      <c r="AA15" s="13"/>
      <c r="AB15" s="13">
        <v>5</v>
      </c>
      <c r="AC15" s="31">
        <f>X15+Y15+Z15+AA15</f>
        <v>0</v>
      </c>
      <c r="AD15" s="30">
        <f>AC15/M15</f>
        <v>0</v>
      </c>
      <c r="AE15" s="30">
        <f>AC15/V15</f>
        <v>0</v>
      </c>
      <c r="AF15" s="13">
        <v>492</v>
      </c>
      <c r="AG15" s="13">
        <v>0</v>
      </c>
      <c r="AH15" s="13">
        <v>0</v>
      </c>
      <c r="AI15" s="13"/>
      <c r="AJ15" s="13">
        <f>AF15+AG15+AH15+AI15</f>
        <v>492</v>
      </c>
      <c r="AK15" s="33">
        <f>AJ15*100/M15</f>
        <v>17.172774869109947</v>
      </c>
      <c r="AL15" s="33">
        <f>AC15/AJ15</f>
        <v>0</v>
      </c>
      <c r="AM15" s="33">
        <f>AL15/2</f>
        <v>0</v>
      </c>
      <c r="AN15" s="13"/>
      <c r="AO15" s="13">
        <v>0</v>
      </c>
      <c r="AP15" s="13"/>
      <c r="AQ15" s="33">
        <f>AP15*100/M15</f>
        <v>0</v>
      </c>
      <c r="AR15" s="13">
        <v>329</v>
      </c>
      <c r="AS15" s="33">
        <f>AR15*100/M15</f>
        <v>11.483420593368237</v>
      </c>
      <c r="AT15" s="13"/>
      <c r="AU15" s="13">
        <v>6797</v>
      </c>
      <c r="AV15" s="33">
        <f>AU15/M15</f>
        <v>2.3724258289703317</v>
      </c>
      <c r="AW15" s="33" t="e">
        <f>AU15/AC15</f>
        <v>#DIV/0!</v>
      </c>
      <c r="AX15" s="13"/>
      <c r="AY15" s="13"/>
      <c r="AZ15" s="13"/>
      <c r="BA15" s="13">
        <f>AX15+AY15+AZ15</f>
        <v>0</v>
      </c>
      <c r="BB15" s="13">
        <v>0</v>
      </c>
      <c r="BC15" s="13">
        <v>3491</v>
      </c>
      <c r="BD15" s="33">
        <f>BC15/M15</f>
        <v>1.218499127399651</v>
      </c>
      <c r="BE15" s="13"/>
      <c r="BF15" s="33">
        <f>BE15*2000/M15</f>
        <v>0</v>
      </c>
      <c r="BG15" s="13">
        <v>20</v>
      </c>
      <c r="BH15" s="13" t="s">
        <v>10</v>
      </c>
      <c r="BI15" s="13" t="s">
        <v>11</v>
      </c>
      <c r="BJ15" s="13" t="s">
        <v>11</v>
      </c>
      <c r="BK15" s="13" t="s">
        <v>11</v>
      </c>
      <c r="BL15" s="13" t="s">
        <v>11</v>
      </c>
      <c r="BM15" s="13" t="s">
        <v>11</v>
      </c>
      <c r="BN15" s="14" t="s">
        <v>10</v>
      </c>
    </row>
    <row r="16" spans="1:66" ht="20.100000000000001" hidden="1" customHeight="1" x14ac:dyDescent="0.25">
      <c r="A16" s="12" t="s">
        <v>185</v>
      </c>
      <c r="B16" s="13" t="s">
        <v>186</v>
      </c>
      <c r="C16" s="13" t="s">
        <v>187</v>
      </c>
      <c r="D16" s="13">
        <v>44350</v>
      </c>
      <c r="E16" s="13" t="s">
        <v>185</v>
      </c>
      <c r="F16" s="13">
        <v>44069</v>
      </c>
      <c r="G16" s="13">
        <v>244400610</v>
      </c>
      <c r="H16" s="13" t="s">
        <v>69</v>
      </c>
      <c r="I16" s="13">
        <v>45</v>
      </c>
      <c r="J16" s="13">
        <v>1</v>
      </c>
      <c r="K16" s="13">
        <v>0</v>
      </c>
      <c r="L16" s="13" t="s">
        <v>188</v>
      </c>
      <c r="M16" s="13">
        <v>17259</v>
      </c>
      <c r="N16" s="13" t="s">
        <v>10</v>
      </c>
      <c r="O16" s="13" t="s">
        <v>10</v>
      </c>
      <c r="P16" s="13" t="s">
        <v>33</v>
      </c>
      <c r="Q16" s="13">
        <v>29</v>
      </c>
      <c r="R16" s="13">
        <v>124</v>
      </c>
      <c r="S16" s="13">
        <v>21</v>
      </c>
      <c r="T16" s="13" t="s">
        <v>10</v>
      </c>
      <c r="U16" s="13" t="s">
        <v>68</v>
      </c>
      <c r="V16" s="13">
        <v>812</v>
      </c>
      <c r="W16" s="22">
        <f>V16/M16</f>
        <v>4.7047917028796571E-2</v>
      </c>
      <c r="X16" s="13">
        <v>24048</v>
      </c>
      <c r="Y16" s="13">
        <v>1098</v>
      </c>
      <c r="Z16" s="13">
        <v>2131</v>
      </c>
      <c r="AA16" s="13">
        <v>0</v>
      </c>
      <c r="AB16" s="13">
        <v>88</v>
      </c>
      <c r="AC16" s="31">
        <f>X16+Y16+Z16+AA16</f>
        <v>27277</v>
      </c>
      <c r="AD16" s="30">
        <f>AC16/M16</f>
        <v>1.5804507793035518</v>
      </c>
      <c r="AE16" s="30">
        <f>AC16/V16</f>
        <v>33.592364532019701</v>
      </c>
      <c r="AF16" s="13">
        <v>818</v>
      </c>
      <c r="AG16" s="13">
        <v>25</v>
      </c>
      <c r="AH16" s="13">
        <v>86</v>
      </c>
      <c r="AI16" s="13">
        <v>0</v>
      </c>
      <c r="AJ16" s="13">
        <f>AF16+AG16+AH16+AI16</f>
        <v>929</v>
      </c>
      <c r="AK16" s="33">
        <f>AJ16*100/M16</f>
        <v>5.3826988817428587</v>
      </c>
      <c r="AL16" s="33">
        <f>AC16/AJ16</f>
        <v>29.361679224973088</v>
      </c>
      <c r="AM16" s="33">
        <f>AL16/2</f>
        <v>14.680839612486544</v>
      </c>
      <c r="AN16" s="13">
        <v>0</v>
      </c>
      <c r="AO16" s="13">
        <v>0</v>
      </c>
      <c r="AP16" s="13">
        <v>2818</v>
      </c>
      <c r="AQ16" s="33">
        <f>AP16*100/M16</f>
        <v>16.327713077235067</v>
      </c>
      <c r="AR16" s="13">
        <v>2818</v>
      </c>
      <c r="AS16" s="33">
        <f>AR16*100/M16</f>
        <v>16.327713077235067</v>
      </c>
      <c r="AT16" s="13"/>
      <c r="AU16" s="13">
        <v>130815</v>
      </c>
      <c r="AV16" s="33">
        <f>AU16/M16</f>
        <v>7.5795237267512601</v>
      </c>
      <c r="AW16" s="33">
        <f>AU16/AC16</f>
        <v>4.7957986582102139</v>
      </c>
      <c r="AX16" s="13">
        <v>0</v>
      </c>
      <c r="AY16" s="13">
        <v>0</v>
      </c>
      <c r="AZ16" s="13">
        <v>0</v>
      </c>
      <c r="BA16" s="13">
        <f>AX16+AY16+AZ16</f>
        <v>0</v>
      </c>
      <c r="BB16" s="13">
        <v>8423</v>
      </c>
      <c r="BC16" s="13">
        <v>26659</v>
      </c>
      <c r="BD16" s="33">
        <f>BC16/M16</f>
        <v>1.5446433744712904</v>
      </c>
      <c r="BE16" s="13">
        <v>9.8000000000000007</v>
      </c>
      <c r="BF16" s="33">
        <f>BE16*2000/M16</f>
        <v>1.1356393765571586</v>
      </c>
      <c r="BG16" s="13"/>
      <c r="BH16" s="13" t="s">
        <v>10</v>
      </c>
      <c r="BI16" s="13" t="s">
        <v>10</v>
      </c>
      <c r="BJ16" s="13" t="s">
        <v>10</v>
      </c>
      <c r="BK16" s="13" t="s">
        <v>10</v>
      </c>
      <c r="BL16" s="13" t="s">
        <v>10</v>
      </c>
      <c r="BM16" s="13" t="s">
        <v>10</v>
      </c>
      <c r="BN16" s="14" t="s">
        <v>11</v>
      </c>
    </row>
    <row r="17" spans="1:66" ht="20.100000000000001" customHeight="1" x14ac:dyDescent="0.25">
      <c r="A17" s="43" t="s">
        <v>679</v>
      </c>
      <c r="B17" s="13" t="s">
        <v>680</v>
      </c>
      <c r="C17" s="13" t="s">
        <v>49</v>
      </c>
      <c r="D17" s="13">
        <v>44130</v>
      </c>
      <c r="E17" s="13" t="s">
        <v>679</v>
      </c>
      <c r="F17" s="13">
        <v>44023</v>
      </c>
      <c r="G17" s="13">
        <v>244400453</v>
      </c>
      <c r="H17" s="13" t="s">
        <v>534</v>
      </c>
      <c r="I17" s="13">
        <v>204</v>
      </c>
      <c r="J17" s="13">
        <v>1</v>
      </c>
      <c r="K17" s="13">
        <v>1</v>
      </c>
      <c r="L17" s="13" t="s">
        <v>681</v>
      </c>
      <c r="M17" s="13">
        <v>3112</v>
      </c>
      <c r="N17" s="13" t="s">
        <v>11</v>
      </c>
      <c r="O17" s="13" t="s">
        <v>11</v>
      </c>
      <c r="P17" s="13"/>
      <c r="Q17" s="13">
        <v>9.5</v>
      </c>
      <c r="R17" s="13">
        <v>25</v>
      </c>
      <c r="S17" s="13">
        <v>1</v>
      </c>
      <c r="T17" s="13" t="s">
        <v>10</v>
      </c>
      <c r="U17" s="13" t="s">
        <v>117</v>
      </c>
      <c r="V17" s="13">
        <v>150</v>
      </c>
      <c r="W17" s="22">
        <f>V17/M17</f>
        <v>4.8200514138817478E-2</v>
      </c>
      <c r="X17" s="13">
        <v>4572</v>
      </c>
      <c r="Y17" s="13">
        <v>0</v>
      </c>
      <c r="Z17" s="13">
        <v>0</v>
      </c>
      <c r="AA17" s="13"/>
      <c r="AB17" s="13">
        <v>8</v>
      </c>
      <c r="AC17" s="31">
        <f>X17+Y17+Z17+AA17</f>
        <v>4572</v>
      </c>
      <c r="AD17" s="30">
        <f>AC17/M17</f>
        <v>1.4691516709511567</v>
      </c>
      <c r="AE17" s="30">
        <f>AC17/V17</f>
        <v>30.48</v>
      </c>
      <c r="AF17" s="13">
        <v>359</v>
      </c>
      <c r="AG17" s="13">
        <v>0</v>
      </c>
      <c r="AH17" s="13">
        <v>0</v>
      </c>
      <c r="AI17" s="13"/>
      <c r="AJ17" s="13">
        <f>AF17+AG17+AH17+AI17</f>
        <v>359</v>
      </c>
      <c r="AK17" s="33">
        <f>AJ17*100/M17</f>
        <v>11.53598971722365</v>
      </c>
      <c r="AL17" s="33">
        <f>AC17/AJ17</f>
        <v>12.735376044568245</v>
      </c>
      <c r="AM17" s="33">
        <f>AL17/2</f>
        <v>6.3676880222841223</v>
      </c>
      <c r="AN17" s="13">
        <v>0</v>
      </c>
      <c r="AO17" s="13">
        <v>0</v>
      </c>
      <c r="AP17" s="13">
        <v>537</v>
      </c>
      <c r="AQ17" s="33">
        <f>AP17*100/M17</f>
        <v>17.255784061696659</v>
      </c>
      <c r="AR17" s="15">
        <v>359.43682030036251</v>
      </c>
      <c r="AS17" s="33">
        <f>AR17*100/M17</f>
        <v>11.550026359266148</v>
      </c>
      <c r="AT17" s="13">
        <v>4809</v>
      </c>
      <c r="AU17" s="13">
        <v>13978</v>
      </c>
      <c r="AV17" s="33">
        <f>AU17/M17</f>
        <v>4.4916452442159382</v>
      </c>
      <c r="AW17" s="33">
        <f>AU17/AC17</f>
        <v>3.0573053368328957</v>
      </c>
      <c r="AX17" s="13">
        <v>3299</v>
      </c>
      <c r="AY17" s="13">
        <v>0</v>
      </c>
      <c r="AZ17" s="13">
        <v>0</v>
      </c>
      <c r="BA17" s="13">
        <f>AX17+AY17+AZ17</f>
        <v>3299</v>
      </c>
      <c r="BB17" s="15">
        <v>589.9757307164715</v>
      </c>
      <c r="BC17" s="13">
        <v>5900</v>
      </c>
      <c r="BD17" s="33">
        <f>BC17/M17</f>
        <v>1.8958868894601542</v>
      </c>
      <c r="BE17" s="16">
        <v>0.5</v>
      </c>
      <c r="BF17" s="33">
        <f>BE17*2000/M17</f>
        <v>0.32133676092544988</v>
      </c>
      <c r="BG17" s="13">
        <v>25</v>
      </c>
      <c r="BH17" s="13" t="s">
        <v>10</v>
      </c>
      <c r="BI17" s="13" t="s">
        <v>10</v>
      </c>
      <c r="BJ17" s="13" t="s">
        <v>10</v>
      </c>
      <c r="BK17" s="13" t="s">
        <v>10</v>
      </c>
      <c r="BL17" s="13" t="s">
        <v>10</v>
      </c>
      <c r="BM17" s="13" t="s">
        <v>11</v>
      </c>
      <c r="BN17" s="14" t="s">
        <v>10</v>
      </c>
    </row>
    <row r="18" spans="1:66" ht="20.100000000000001" hidden="1" customHeight="1" x14ac:dyDescent="0.25">
      <c r="A18" s="12" t="s">
        <v>64</v>
      </c>
      <c r="B18" s="13" t="s">
        <v>65</v>
      </c>
      <c r="C18" s="13" t="s">
        <v>66</v>
      </c>
      <c r="D18" s="13">
        <v>44500</v>
      </c>
      <c r="E18" s="13" t="s">
        <v>64</v>
      </c>
      <c r="F18" s="13">
        <v>44055</v>
      </c>
      <c r="G18" s="13">
        <v>244400610</v>
      </c>
      <c r="H18" s="13" t="s">
        <v>69</v>
      </c>
      <c r="I18" s="13">
        <v>14</v>
      </c>
      <c r="J18" s="13">
        <v>1</v>
      </c>
      <c r="K18" s="13">
        <v>0</v>
      </c>
      <c r="L18" s="13" t="s">
        <v>67</v>
      </c>
      <c r="M18" s="13">
        <v>17164</v>
      </c>
      <c r="N18" s="13" t="s">
        <v>10</v>
      </c>
      <c r="O18" s="13" t="s">
        <v>11</v>
      </c>
      <c r="P18" s="13"/>
      <c r="Q18" s="13">
        <v>20</v>
      </c>
      <c r="R18" s="13">
        <v>52</v>
      </c>
      <c r="S18" s="13">
        <v>3</v>
      </c>
      <c r="T18" s="13" t="s">
        <v>10</v>
      </c>
      <c r="U18" s="13" t="s">
        <v>68</v>
      </c>
      <c r="V18" s="13">
        <v>662</v>
      </c>
      <c r="W18" s="22">
        <f>V18/M18</f>
        <v>3.8569098112328129E-2</v>
      </c>
      <c r="X18" s="13">
        <v>42759</v>
      </c>
      <c r="Y18" s="13">
        <v>366</v>
      </c>
      <c r="Z18" s="13">
        <v>39</v>
      </c>
      <c r="AA18" s="13">
        <v>0</v>
      </c>
      <c r="AB18" s="13">
        <v>43</v>
      </c>
      <c r="AC18" s="31">
        <f>X18+Y18+Z18+AA18</f>
        <v>43164</v>
      </c>
      <c r="AD18" s="30">
        <f>AC18/M18</f>
        <v>2.5147984152878116</v>
      </c>
      <c r="AE18" s="30">
        <f>AC18/V18</f>
        <v>65.202416918429009</v>
      </c>
      <c r="AF18" s="13">
        <v>2607</v>
      </c>
      <c r="AG18" s="13">
        <v>2</v>
      </c>
      <c r="AH18" s="13">
        <v>0</v>
      </c>
      <c r="AI18" s="13">
        <v>0</v>
      </c>
      <c r="AJ18" s="13">
        <f>AF18+AG18+AH18+AI18</f>
        <v>2609</v>
      </c>
      <c r="AK18" s="33">
        <f>AJ18*100/M18</f>
        <v>15.200419482638079</v>
      </c>
      <c r="AL18" s="33">
        <f>AC18/AJ18</f>
        <v>16.544269835185894</v>
      </c>
      <c r="AM18" s="33">
        <f>AL18/2</f>
        <v>8.2721349175929468</v>
      </c>
      <c r="AN18" s="13">
        <v>0</v>
      </c>
      <c r="AO18" s="13">
        <v>0</v>
      </c>
      <c r="AP18" s="13">
        <v>1883</v>
      </c>
      <c r="AQ18" s="33">
        <f>AP18*100/M18</f>
        <v>10.970636215334421</v>
      </c>
      <c r="AR18" s="13">
        <v>1826</v>
      </c>
      <c r="AS18" s="33">
        <f>AR18*100/M18</f>
        <v>10.638545793521324</v>
      </c>
      <c r="AT18" s="13"/>
      <c r="AU18" s="13">
        <v>68501</v>
      </c>
      <c r="AV18" s="33">
        <f>AU18/M18</f>
        <v>3.9909694709857844</v>
      </c>
      <c r="AW18" s="33">
        <f>AU18/AC18</f>
        <v>1.5869937911222314</v>
      </c>
      <c r="AX18" s="13">
        <v>0</v>
      </c>
      <c r="AY18" s="13">
        <v>0</v>
      </c>
      <c r="AZ18" s="13">
        <v>0</v>
      </c>
      <c r="BA18" s="13">
        <f>AX18+AY18+AZ18</f>
        <v>0</v>
      </c>
      <c r="BB18" s="13">
        <v>10538</v>
      </c>
      <c r="BC18" s="13">
        <v>39968</v>
      </c>
      <c r="BD18" s="33">
        <f>BC18/M18</f>
        <v>2.3285947331624328</v>
      </c>
      <c r="BE18" s="13">
        <v>7.58</v>
      </c>
      <c r="BF18" s="33">
        <f>BE18*2000/M18</f>
        <v>0.88324399906781637</v>
      </c>
      <c r="BG18" s="13"/>
      <c r="BH18" s="13" t="s">
        <v>11</v>
      </c>
      <c r="BI18" s="13" t="s">
        <v>10</v>
      </c>
      <c r="BJ18" s="13" t="s">
        <v>10</v>
      </c>
      <c r="BK18" s="13" t="s">
        <v>11</v>
      </c>
      <c r="BL18" s="13" t="s">
        <v>10</v>
      </c>
      <c r="BM18" s="13" t="s">
        <v>10</v>
      </c>
      <c r="BN18" s="14" t="s">
        <v>11</v>
      </c>
    </row>
    <row r="19" spans="1:66" ht="20.100000000000001" customHeight="1" x14ac:dyDescent="0.25">
      <c r="A19" s="43" t="s">
        <v>20</v>
      </c>
      <c r="B19" s="13" t="s">
        <v>21</v>
      </c>
      <c r="C19" s="13" t="s">
        <v>22</v>
      </c>
      <c r="D19" s="13">
        <v>44830</v>
      </c>
      <c r="E19" s="13" t="s">
        <v>20</v>
      </c>
      <c r="F19" s="13">
        <v>44024</v>
      </c>
      <c r="G19" s="13">
        <v>244400404</v>
      </c>
      <c r="H19" s="13" t="s">
        <v>19</v>
      </c>
      <c r="I19" s="13">
        <v>3</v>
      </c>
      <c r="J19" s="13">
        <v>1</v>
      </c>
      <c r="K19" s="13">
        <v>1</v>
      </c>
      <c r="L19" s="13" t="s">
        <v>23</v>
      </c>
      <c r="M19" s="13">
        <v>2815</v>
      </c>
      <c r="N19" s="13" t="s">
        <v>11</v>
      </c>
      <c r="O19" s="13" t="s">
        <v>11</v>
      </c>
      <c r="P19" s="13"/>
      <c r="Q19" s="13">
        <v>8</v>
      </c>
      <c r="R19" s="13">
        <v>10</v>
      </c>
      <c r="S19" s="13">
        <v>0</v>
      </c>
      <c r="T19" s="13" t="s">
        <v>11</v>
      </c>
      <c r="U19" s="13" t="s">
        <v>24</v>
      </c>
      <c r="V19" s="13">
        <v>121</v>
      </c>
      <c r="W19" s="22">
        <f>V19/M19</f>
        <v>4.2984014209591477E-2</v>
      </c>
      <c r="X19" s="13">
        <v>5851</v>
      </c>
      <c r="Y19" s="13">
        <v>145</v>
      </c>
      <c r="Z19" s="13">
        <v>0</v>
      </c>
      <c r="AA19" s="13">
        <v>0</v>
      </c>
      <c r="AB19" s="13">
        <v>0</v>
      </c>
      <c r="AC19" s="31">
        <f>X19+Y19+Z19+AA19</f>
        <v>5996</v>
      </c>
      <c r="AD19" s="30">
        <f>AC19/M19</f>
        <v>2.1300177619893428</v>
      </c>
      <c r="AE19" s="30">
        <f>AC19/V19</f>
        <v>49.553719008264466</v>
      </c>
      <c r="AF19" s="13">
        <v>657</v>
      </c>
      <c r="AG19" s="13">
        <v>22</v>
      </c>
      <c r="AH19" s="13">
        <v>0</v>
      </c>
      <c r="AI19" s="13">
        <v>0</v>
      </c>
      <c r="AJ19" s="13">
        <f>AF19+AG19+AH19+AI19</f>
        <v>679</v>
      </c>
      <c r="AK19" s="33">
        <f>AJ19*100/M19</f>
        <v>24.120781527531083</v>
      </c>
      <c r="AL19" s="33">
        <f>AC19/AJ19</f>
        <v>8.8306332842415323</v>
      </c>
      <c r="AM19" s="33">
        <f>AL19/2</f>
        <v>4.4153166421207661</v>
      </c>
      <c r="AN19" s="13">
        <v>10</v>
      </c>
      <c r="AO19" s="13">
        <v>0</v>
      </c>
      <c r="AP19" s="13">
        <v>552</v>
      </c>
      <c r="AQ19" s="33">
        <f>AP19*100/M19</f>
        <v>19.609236234458258</v>
      </c>
      <c r="AR19" s="13">
        <v>411</v>
      </c>
      <c r="AS19" s="33">
        <f>AR19*100/M19</f>
        <v>14.600355239786856</v>
      </c>
      <c r="AT19" s="13"/>
      <c r="AU19" s="13">
        <v>18076</v>
      </c>
      <c r="AV19" s="33">
        <f>AU19/M19</f>
        <v>6.4213143872113676</v>
      </c>
      <c r="AW19" s="33">
        <f>AU19/AC19</f>
        <v>3.0146764509673116</v>
      </c>
      <c r="AX19" s="13">
        <v>1397</v>
      </c>
      <c r="AY19" s="13">
        <v>2</v>
      </c>
      <c r="AZ19" s="13">
        <v>0</v>
      </c>
      <c r="BA19" s="13">
        <f>AX19+AY19+AZ19</f>
        <v>1399</v>
      </c>
      <c r="BB19" s="13">
        <v>2835</v>
      </c>
      <c r="BC19" s="13">
        <v>8294</v>
      </c>
      <c r="BD19" s="33">
        <f>BC19/M19</f>
        <v>2.9463587921847245</v>
      </c>
      <c r="BE19" s="13">
        <v>0.8</v>
      </c>
      <c r="BF19" s="33">
        <f>BE19*2000/M19</f>
        <v>0.56838365896980458</v>
      </c>
      <c r="BG19" s="13">
        <v>26</v>
      </c>
      <c r="BH19" s="13" t="s">
        <v>11</v>
      </c>
      <c r="BI19" s="13" t="s">
        <v>11</v>
      </c>
      <c r="BJ19" s="13" t="s">
        <v>10</v>
      </c>
      <c r="BK19" s="13" t="s">
        <v>11</v>
      </c>
      <c r="BL19" s="13" t="s">
        <v>11</v>
      </c>
      <c r="BM19" s="13" t="s">
        <v>11</v>
      </c>
      <c r="BN19" s="14" t="s">
        <v>10</v>
      </c>
    </row>
    <row r="20" spans="1:66" ht="20.100000000000001" customHeight="1" x14ac:dyDescent="0.25">
      <c r="A20" s="43" t="s">
        <v>444</v>
      </c>
      <c r="B20" s="13" t="s">
        <v>445</v>
      </c>
      <c r="C20" s="13" t="s">
        <v>446</v>
      </c>
      <c r="D20" s="13">
        <v>44750</v>
      </c>
      <c r="E20" s="13" t="s">
        <v>444</v>
      </c>
      <c r="F20" s="13">
        <v>44025</v>
      </c>
      <c r="G20" s="13">
        <v>200072734</v>
      </c>
      <c r="H20" s="13" t="s">
        <v>443</v>
      </c>
      <c r="I20" s="13">
        <v>126</v>
      </c>
      <c r="J20" s="13">
        <v>1</v>
      </c>
      <c r="K20" s="13">
        <v>1</v>
      </c>
      <c r="L20" s="13" t="s">
        <v>442</v>
      </c>
      <c r="M20" s="13">
        <v>4098</v>
      </c>
      <c r="N20" s="13" t="s">
        <v>11</v>
      </c>
      <c r="O20" s="13" t="s">
        <v>10</v>
      </c>
      <c r="P20" s="13" t="s">
        <v>812</v>
      </c>
      <c r="Q20" s="13">
        <v>13</v>
      </c>
      <c r="R20" s="13">
        <v>35</v>
      </c>
      <c r="S20" s="13">
        <v>3</v>
      </c>
      <c r="T20" s="13" t="s">
        <v>10</v>
      </c>
      <c r="U20" s="13" t="s">
        <v>17</v>
      </c>
      <c r="V20" s="13">
        <v>292</v>
      </c>
      <c r="W20" s="22">
        <f>V20/M20</f>
        <v>7.1254270375793072E-2</v>
      </c>
      <c r="X20" s="13">
        <v>7044</v>
      </c>
      <c r="Y20" s="13">
        <v>19</v>
      </c>
      <c r="Z20" s="13">
        <v>786</v>
      </c>
      <c r="AA20" s="13">
        <v>0</v>
      </c>
      <c r="AB20" s="13">
        <v>20</v>
      </c>
      <c r="AC20" s="31">
        <f>X20+Y20+Z20+AA20</f>
        <v>7849</v>
      </c>
      <c r="AD20" s="30">
        <f>AC20/M20</f>
        <v>1.9153245485602732</v>
      </c>
      <c r="AE20" s="30">
        <f>AC20/V20</f>
        <v>26.88013698630137</v>
      </c>
      <c r="AF20" s="13">
        <v>674</v>
      </c>
      <c r="AG20" s="13">
        <v>0</v>
      </c>
      <c r="AH20" s="13">
        <v>61</v>
      </c>
      <c r="AI20" s="13">
        <v>0</v>
      </c>
      <c r="AJ20" s="13">
        <f>AF20+AG20+AH20+AI20</f>
        <v>735</v>
      </c>
      <c r="AK20" s="33">
        <f>AJ20*100/M20</f>
        <v>17.935578330893119</v>
      </c>
      <c r="AL20" s="33">
        <f>AC20/AJ20</f>
        <v>10.678911564625851</v>
      </c>
      <c r="AM20" s="33">
        <f>AL20/2</f>
        <v>5.3394557823129256</v>
      </c>
      <c r="AN20" s="13">
        <v>18</v>
      </c>
      <c r="AO20" s="13">
        <v>14</v>
      </c>
      <c r="AP20" s="13">
        <v>1042</v>
      </c>
      <c r="AQ20" s="33">
        <f>AP20*100/M20</f>
        <v>25.42703757930698</v>
      </c>
      <c r="AR20" s="15">
        <v>1041.9023887587823</v>
      </c>
      <c r="AS20" s="33">
        <f>AR20*100/M20</f>
        <v>25.424655655411964</v>
      </c>
      <c r="AT20" s="13">
        <v>7480</v>
      </c>
      <c r="AU20" s="13">
        <v>36029</v>
      </c>
      <c r="AV20" s="33">
        <f>AU20/M20</f>
        <v>8.7918496827720833</v>
      </c>
      <c r="AW20" s="33">
        <f>AU20/AC20</f>
        <v>4.5902662759587205</v>
      </c>
      <c r="AX20" s="13">
        <v>716</v>
      </c>
      <c r="AY20" s="13">
        <v>6</v>
      </c>
      <c r="AZ20" s="13">
        <v>7</v>
      </c>
      <c r="BA20" s="13">
        <f>AX20+AY20+AZ20</f>
        <v>729</v>
      </c>
      <c r="BB20" s="15">
        <v>5522.9792394047627</v>
      </c>
      <c r="BC20" s="15">
        <v>13069.098920863309</v>
      </c>
      <c r="BD20" s="33">
        <f>BC20/M20</f>
        <v>3.1891407810793826</v>
      </c>
      <c r="BE20" s="16">
        <v>2</v>
      </c>
      <c r="BF20" s="33">
        <f>BE20*2000/M20</f>
        <v>0.9760858955588092</v>
      </c>
      <c r="BG20" s="13">
        <v>15</v>
      </c>
      <c r="BH20" s="13" t="s">
        <v>10</v>
      </c>
      <c r="BI20" s="13" t="s">
        <v>10</v>
      </c>
      <c r="BJ20" s="13" t="s">
        <v>10</v>
      </c>
      <c r="BK20" s="13" t="s">
        <v>11</v>
      </c>
      <c r="BL20" s="13" t="s">
        <v>10</v>
      </c>
      <c r="BM20" s="13" t="s">
        <v>11</v>
      </c>
      <c r="BN20" s="14" t="s">
        <v>10</v>
      </c>
    </row>
    <row r="21" spans="1:66" ht="20.100000000000001" customHeight="1" x14ac:dyDescent="0.25">
      <c r="A21" s="43" t="s">
        <v>479</v>
      </c>
      <c r="B21" s="13" t="s">
        <v>480</v>
      </c>
      <c r="C21" s="13" t="s">
        <v>204</v>
      </c>
      <c r="D21" s="13">
        <v>44390</v>
      </c>
      <c r="E21" s="13" t="s">
        <v>479</v>
      </c>
      <c r="F21" s="13">
        <v>44027</v>
      </c>
      <c r="G21" s="13">
        <v>244400503</v>
      </c>
      <c r="H21" s="13" t="s">
        <v>86</v>
      </c>
      <c r="I21" s="13">
        <v>138</v>
      </c>
      <c r="J21" s="13">
        <v>1</v>
      </c>
      <c r="K21" s="13">
        <v>1</v>
      </c>
      <c r="L21" s="13" t="s">
        <v>481</v>
      </c>
      <c r="M21" s="13">
        <v>2644</v>
      </c>
      <c r="N21" s="13" t="s">
        <v>10</v>
      </c>
      <c r="O21" s="13" t="s">
        <v>11</v>
      </c>
      <c r="P21" s="13"/>
      <c r="Q21" s="13">
        <v>5.5</v>
      </c>
      <c r="R21" s="13">
        <v>20</v>
      </c>
      <c r="S21" s="13">
        <v>1</v>
      </c>
      <c r="T21" s="13" t="s">
        <v>10</v>
      </c>
      <c r="U21" s="13" t="s">
        <v>17</v>
      </c>
      <c r="V21" s="13">
        <v>176</v>
      </c>
      <c r="W21" s="22">
        <f>V21/M21</f>
        <v>6.6565809379727683E-2</v>
      </c>
      <c r="X21" s="13">
        <v>8025</v>
      </c>
      <c r="Y21" s="13">
        <v>0</v>
      </c>
      <c r="Z21" s="13">
        <v>0</v>
      </c>
      <c r="AA21" s="13"/>
      <c r="AB21" s="13">
        <v>16</v>
      </c>
      <c r="AC21" s="31">
        <f>X21+Y21+Z21+AA21</f>
        <v>8025</v>
      </c>
      <c r="AD21" s="30">
        <f>AC21/M21</f>
        <v>3.0351739788199699</v>
      </c>
      <c r="AE21" s="30">
        <f>AC21/V21</f>
        <v>45.596590909090907</v>
      </c>
      <c r="AF21" s="13">
        <v>429</v>
      </c>
      <c r="AG21" s="13">
        <v>0</v>
      </c>
      <c r="AH21" s="13">
        <v>0</v>
      </c>
      <c r="AI21" s="13"/>
      <c r="AJ21" s="13">
        <f>AF21+AG21+AH21+AI21</f>
        <v>429</v>
      </c>
      <c r="AK21" s="33">
        <f>AJ21*100/M21</f>
        <v>16.225416036308623</v>
      </c>
      <c r="AL21" s="33">
        <f>AC21/AJ21</f>
        <v>18.706293706293707</v>
      </c>
      <c r="AM21" s="33">
        <f>AL21/2</f>
        <v>9.3531468531468533</v>
      </c>
      <c r="AN21" s="13">
        <v>3</v>
      </c>
      <c r="AO21" s="13">
        <v>2</v>
      </c>
      <c r="AP21" s="13">
        <v>764</v>
      </c>
      <c r="AQ21" s="33">
        <f>AP21*100/M21</f>
        <v>28.895612708018156</v>
      </c>
      <c r="AR21" s="15">
        <v>496.6756768655074</v>
      </c>
      <c r="AS21" s="33">
        <f>AR21*100/M21</f>
        <v>18.785010471463973</v>
      </c>
      <c r="AT21" s="13">
        <v>2194</v>
      </c>
      <c r="AU21" s="13">
        <v>9640</v>
      </c>
      <c r="AV21" s="33">
        <f>AU21/M21</f>
        <v>3.6459909228441756</v>
      </c>
      <c r="AW21" s="33">
        <f>AU21/AC21</f>
        <v>1.2012461059190032</v>
      </c>
      <c r="AX21" s="13">
        <v>239</v>
      </c>
      <c r="AY21" s="13">
        <v>0</v>
      </c>
      <c r="AZ21" s="13">
        <v>0</v>
      </c>
      <c r="BA21" s="13">
        <f>AX21+AY21+AZ21</f>
        <v>239</v>
      </c>
      <c r="BB21" s="13"/>
      <c r="BC21" s="13">
        <v>7224</v>
      </c>
      <c r="BD21" s="33">
        <f>BC21/M21</f>
        <v>2.7322239031770046</v>
      </c>
      <c r="BE21" s="16">
        <v>0.45</v>
      </c>
      <c r="BF21" s="33">
        <f>BE21*2000/M21</f>
        <v>0.34039334341906202</v>
      </c>
      <c r="BG21" s="13">
        <v>16</v>
      </c>
      <c r="BH21" s="13" t="s">
        <v>10</v>
      </c>
      <c r="BI21" s="13" t="s">
        <v>10</v>
      </c>
      <c r="BJ21" s="13" t="s">
        <v>10</v>
      </c>
      <c r="BK21" s="13" t="s">
        <v>11</v>
      </c>
      <c r="BL21" s="13" t="s">
        <v>10</v>
      </c>
      <c r="BM21" s="13" t="s">
        <v>11</v>
      </c>
      <c r="BN21" s="14" t="s">
        <v>10</v>
      </c>
    </row>
    <row r="22" spans="1:66" ht="20.100000000000001" customHeight="1" x14ac:dyDescent="0.25">
      <c r="A22" s="43" t="s">
        <v>267</v>
      </c>
      <c r="B22" s="13" t="s">
        <v>269</v>
      </c>
      <c r="C22" s="13" t="s">
        <v>270</v>
      </c>
      <c r="D22" s="13">
        <v>44110</v>
      </c>
      <c r="E22" s="13" t="s">
        <v>267</v>
      </c>
      <c r="F22" s="13">
        <v>44036</v>
      </c>
      <c r="G22" s="13">
        <v>200072726</v>
      </c>
      <c r="H22" s="13" t="s">
        <v>258</v>
      </c>
      <c r="I22" s="13">
        <v>70</v>
      </c>
      <c r="J22" s="13">
        <v>1</v>
      </c>
      <c r="K22" s="13">
        <v>1</v>
      </c>
      <c r="L22" s="13" t="s">
        <v>271</v>
      </c>
      <c r="M22" s="13">
        <v>12662</v>
      </c>
      <c r="N22" s="13" t="s">
        <v>10</v>
      </c>
      <c r="O22" s="13" t="s">
        <v>11</v>
      </c>
      <c r="P22" s="13"/>
      <c r="Q22" s="13">
        <v>31</v>
      </c>
      <c r="R22" s="13">
        <v>152</v>
      </c>
      <c r="S22" s="13">
        <v>10</v>
      </c>
      <c r="T22" s="13" t="s">
        <v>10</v>
      </c>
      <c r="U22" s="13" t="s">
        <v>17</v>
      </c>
      <c r="V22" s="13">
        <v>1935</v>
      </c>
      <c r="W22" s="22">
        <f>V22/M22</f>
        <v>0.1528194598009793</v>
      </c>
      <c r="X22" s="13">
        <v>74219</v>
      </c>
      <c r="Y22" s="13">
        <v>9025</v>
      </c>
      <c r="Z22" s="13">
        <v>4041</v>
      </c>
      <c r="AA22" s="13">
        <v>150</v>
      </c>
      <c r="AB22" s="13">
        <v>75</v>
      </c>
      <c r="AC22" s="31">
        <f>X22+Y22+Z22+AA22</f>
        <v>87435</v>
      </c>
      <c r="AD22" s="30">
        <f>AC22/M22</f>
        <v>6.9053072184489022</v>
      </c>
      <c r="AE22" s="30">
        <f>AC22/V22</f>
        <v>45.186046511627907</v>
      </c>
      <c r="AF22" s="13">
        <v>4130</v>
      </c>
      <c r="AG22" s="13">
        <v>217</v>
      </c>
      <c r="AH22" s="13">
        <v>134</v>
      </c>
      <c r="AI22" s="13">
        <v>28</v>
      </c>
      <c r="AJ22" s="13">
        <f>AF22+AG22+AH22+AI22</f>
        <v>4509</v>
      </c>
      <c r="AK22" s="33">
        <f>AJ22*100/M22</f>
        <v>35.610488074553786</v>
      </c>
      <c r="AL22" s="33">
        <f>AC22/AJ22</f>
        <v>19.39121756487026</v>
      </c>
      <c r="AM22" s="33">
        <f>AL22/2</f>
        <v>9.69560878243513</v>
      </c>
      <c r="AN22" s="13">
        <v>0</v>
      </c>
      <c r="AO22" s="13">
        <v>9</v>
      </c>
      <c r="AP22" s="13">
        <v>3872</v>
      </c>
      <c r="AQ22" s="33">
        <f>AP22*100/M22</f>
        <v>30.579687253198546</v>
      </c>
      <c r="AR22" s="15">
        <v>2461.6688741721855</v>
      </c>
      <c r="AS22" s="33">
        <f>AR22*100/M22</f>
        <v>19.44139057156994</v>
      </c>
      <c r="AT22" s="13">
        <v>53158</v>
      </c>
      <c r="AU22" s="13">
        <v>100700</v>
      </c>
      <c r="AV22" s="33">
        <f>AU22/M22</f>
        <v>7.9529300268519982</v>
      </c>
      <c r="AW22" s="33">
        <f>AU22/AC22</f>
        <v>1.1517127008634986</v>
      </c>
      <c r="AX22" s="13">
        <v>1234</v>
      </c>
      <c r="AY22" s="13">
        <v>7</v>
      </c>
      <c r="AZ22" s="13">
        <v>95</v>
      </c>
      <c r="BA22" s="13">
        <f>AX22+AY22+AZ22</f>
        <v>1336</v>
      </c>
      <c r="BB22" s="15">
        <v>17234.138492913433</v>
      </c>
      <c r="BC22" s="15">
        <v>43062.324695121948</v>
      </c>
      <c r="BD22" s="33">
        <f>BC22/M22</f>
        <v>3.4009101796810888</v>
      </c>
      <c r="BE22" s="16">
        <v>12</v>
      </c>
      <c r="BF22" s="33">
        <f>BE22*2000/M22</f>
        <v>1.8954351603222239</v>
      </c>
      <c r="BG22" s="13"/>
      <c r="BH22" s="13" t="s">
        <v>10</v>
      </c>
      <c r="BI22" s="13" t="s">
        <v>10</v>
      </c>
      <c r="BJ22" s="13" t="s">
        <v>10</v>
      </c>
      <c r="BK22" s="13" t="s">
        <v>11</v>
      </c>
      <c r="BL22" s="13" t="s">
        <v>10</v>
      </c>
      <c r="BM22" s="13" t="s">
        <v>10</v>
      </c>
      <c r="BN22" s="14" t="s">
        <v>10</v>
      </c>
    </row>
    <row r="23" spans="1:66" ht="20.100000000000001" customHeight="1" x14ac:dyDescent="0.25">
      <c r="A23" s="44" t="s">
        <v>773</v>
      </c>
      <c r="B23" s="13" t="s">
        <v>45</v>
      </c>
      <c r="C23" s="13" t="s">
        <v>46</v>
      </c>
      <c r="D23" s="13">
        <v>44320</v>
      </c>
      <c r="E23" s="13" t="s">
        <v>25</v>
      </c>
      <c r="F23" s="13">
        <v>44005</v>
      </c>
      <c r="G23" s="13">
        <v>200067346</v>
      </c>
      <c r="H23" s="13" t="s">
        <v>29</v>
      </c>
      <c r="I23" s="13">
        <v>9</v>
      </c>
      <c r="J23" s="13">
        <v>1</v>
      </c>
      <c r="K23" s="13">
        <v>1</v>
      </c>
      <c r="L23" s="13" t="s">
        <v>28</v>
      </c>
      <c r="M23" s="16">
        <v>4732</v>
      </c>
      <c r="N23" s="13" t="s">
        <v>11</v>
      </c>
      <c r="O23" s="13" t="s">
        <v>10</v>
      </c>
      <c r="P23" s="13" t="s">
        <v>33</v>
      </c>
      <c r="Q23" s="13">
        <v>7</v>
      </c>
      <c r="R23" s="13">
        <v>12</v>
      </c>
      <c r="S23" s="13">
        <v>0</v>
      </c>
      <c r="T23" s="13" t="s">
        <v>10</v>
      </c>
      <c r="U23" s="13" t="s">
        <v>17</v>
      </c>
      <c r="V23" s="13">
        <v>100</v>
      </c>
      <c r="W23" s="22">
        <f>V23/M23</f>
        <v>2.1132713440405747E-2</v>
      </c>
      <c r="X23" s="13">
        <v>4150</v>
      </c>
      <c r="Y23" s="13">
        <v>0</v>
      </c>
      <c r="Z23" s="13">
        <v>0</v>
      </c>
      <c r="AA23" s="13"/>
      <c r="AB23" s="13">
        <v>2</v>
      </c>
      <c r="AC23" s="31">
        <f>X23+Y23+Z23+AA23</f>
        <v>4150</v>
      </c>
      <c r="AD23" s="30">
        <f>AC23/M23</f>
        <v>0.8770076077768385</v>
      </c>
      <c r="AE23" s="30">
        <f>AC23/V23</f>
        <v>41.5</v>
      </c>
      <c r="AF23" s="13">
        <v>475</v>
      </c>
      <c r="AG23" s="13">
        <v>0</v>
      </c>
      <c r="AH23" s="13">
        <v>0</v>
      </c>
      <c r="AI23" s="13"/>
      <c r="AJ23" s="13">
        <f>AF23+AG23+AH23+AI23</f>
        <v>475</v>
      </c>
      <c r="AK23" s="33">
        <f>AJ23*100/M23</f>
        <v>10.03803888419273</v>
      </c>
      <c r="AL23" s="33">
        <f>AC23/AJ23</f>
        <v>8.7368421052631575</v>
      </c>
      <c r="AM23" s="33">
        <f>AL23/2</f>
        <v>4.3684210526315788</v>
      </c>
      <c r="AN23" s="13">
        <v>19</v>
      </c>
      <c r="AO23" s="13">
        <v>0</v>
      </c>
      <c r="AP23" s="13">
        <v>888</v>
      </c>
      <c r="AQ23" s="33">
        <f>AP23*100/M23</f>
        <v>18.765849535080303</v>
      </c>
      <c r="AR23" s="15">
        <v>588.47018739352643</v>
      </c>
      <c r="AS23" s="33">
        <f>AR23*100/M23</f>
        <v>12.435971838409266</v>
      </c>
      <c r="AT23" s="13">
        <v>5075</v>
      </c>
      <c r="AU23" s="13">
        <v>14594</v>
      </c>
      <c r="AV23" s="33">
        <f>AU23/M23</f>
        <v>3.0841081994928148</v>
      </c>
      <c r="AW23" s="33">
        <f>AU23/AC23</f>
        <v>3.5166265060240964</v>
      </c>
      <c r="AX23" s="13">
        <v>2527</v>
      </c>
      <c r="AY23" s="13">
        <v>22</v>
      </c>
      <c r="AZ23" s="13">
        <v>14</v>
      </c>
      <c r="BA23" s="13">
        <f>AX23+AY23+AZ23</f>
        <v>2563</v>
      </c>
      <c r="BB23" s="15">
        <v>4189.2739269390704</v>
      </c>
      <c r="BC23" s="13">
        <v>6489</v>
      </c>
      <c r="BD23" s="33">
        <f>BC23/M23</f>
        <v>1.3713017751479291</v>
      </c>
      <c r="BE23" s="13">
        <v>0.4</v>
      </c>
      <c r="BF23" s="33">
        <f>BE23*2000/M23</f>
        <v>0.16906170752324598</v>
      </c>
      <c r="BG23" s="13">
        <v>30</v>
      </c>
      <c r="BH23" s="13" t="s">
        <v>10</v>
      </c>
      <c r="BI23" s="13" t="s">
        <v>11</v>
      </c>
      <c r="BJ23" s="13" t="s">
        <v>10</v>
      </c>
      <c r="BK23" s="13" t="s">
        <v>11</v>
      </c>
      <c r="BL23" s="13" t="s">
        <v>11</v>
      </c>
      <c r="BM23" s="13" t="s">
        <v>11</v>
      </c>
      <c r="BN23" s="14" t="s">
        <v>10</v>
      </c>
    </row>
    <row r="24" spans="1:66" ht="20.100000000000001" customHeight="1" x14ac:dyDescent="0.25">
      <c r="A24" s="44" t="s">
        <v>771</v>
      </c>
      <c r="B24" s="13" t="s">
        <v>26</v>
      </c>
      <c r="C24" s="13" t="s">
        <v>27</v>
      </c>
      <c r="D24" s="13">
        <v>44680</v>
      </c>
      <c r="E24" s="13" t="s">
        <v>25</v>
      </c>
      <c r="F24" s="13">
        <v>44005</v>
      </c>
      <c r="G24" s="13">
        <v>200067346</v>
      </c>
      <c r="H24" s="13" t="s">
        <v>29</v>
      </c>
      <c r="I24" s="13">
        <v>4</v>
      </c>
      <c r="J24" s="13">
        <v>1</v>
      </c>
      <c r="K24" s="13">
        <v>1</v>
      </c>
      <c r="L24" s="13" t="s">
        <v>28</v>
      </c>
      <c r="M24" s="16">
        <v>2668</v>
      </c>
      <c r="N24" s="13" t="s">
        <v>11</v>
      </c>
      <c r="O24" s="13" t="s">
        <v>10</v>
      </c>
      <c r="P24" s="13" t="s">
        <v>33</v>
      </c>
      <c r="Q24" s="13">
        <v>6</v>
      </c>
      <c r="R24" s="13">
        <v>20</v>
      </c>
      <c r="S24" s="13">
        <v>0</v>
      </c>
      <c r="T24" s="13" t="s">
        <v>10</v>
      </c>
      <c r="U24" s="13" t="s">
        <v>17</v>
      </c>
      <c r="V24" s="13">
        <v>120</v>
      </c>
      <c r="W24" s="22">
        <f>V24/M24</f>
        <v>4.4977511244377814E-2</v>
      </c>
      <c r="X24" s="13">
        <v>4633</v>
      </c>
      <c r="Y24" s="13">
        <v>37</v>
      </c>
      <c r="Z24" s="13">
        <v>388</v>
      </c>
      <c r="AA24" s="13">
        <v>0</v>
      </c>
      <c r="AB24" s="13">
        <v>2</v>
      </c>
      <c r="AC24" s="31">
        <f>X24+Y24+Z24+AA24</f>
        <v>5058</v>
      </c>
      <c r="AD24" s="30">
        <f>AC24/M24</f>
        <v>1.8958020989505247</v>
      </c>
      <c r="AE24" s="30">
        <f>AC24/V24</f>
        <v>42.15</v>
      </c>
      <c r="AF24" s="13">
        <v>437</v>
      </c>
      <c r="AG24" s="13">
        <v>2</v>
      </c>
      <c r="AH24" s="13">
        <v>22</v>
      </c>
      <c r="AI24" s="13">
        <v>0</v>
      </c>
      <c r="AJ24" s="13">
        <f>AF24+AG24+AH24+AI24</f>
        <v>461</v>
      </c>
      <c r="AK24" s="33">
        <f>AJ24*100/M24</f>
        <v>17.278860569715143</v>
      </c>
      <c r="AL24" s="33">
        <f>AC24/AJ24</f>
        <v>10.97180043383948</v>
      </c>
      <c r="AM24" s="33">
        <f>AL24/2</f>
        <v>5.4859002169197399</v>
      </c>
      <c r="AN24" s="13"/>
      <c r="AO24" s="13">
        <v>86</v>
      </c>
      <c r="AP24" s="13">
        <v>696</v>
      </c>
      <c r="AQ24" s="33">
        <f>AP24*100/M24</f>
        <v>26.086956521739129</v>
      </c>
      <c r="AR24" s="15">
        <v>461.23339011925043</v>
      </c>
      <c r="AS24" s="33">
        <f>AR24*100/M24</f>
        <v>17.287608325309236</v>
      </c>
      <c r="AT24" s="13">
        <v>3985</v>
      </c>
      <c r="AU24" s="13">
        <v>11196</v>
      </c>
      <c r="AV24" s="33">
        <f>AU24/M24</f>
        <v>4.1964017991004496</v>
      </c>
      <c r="AW24" s="33">
        <f>AU24/AC24</f>
        <v>2.2135231316725981</v>
      </c>
      <c r="AX24" s="13">
        <v>2012</v>
      </c>
      <c r="AY24" s="13"/>
      <c r="AZ24" s="13">
        <v>191</v>
      </c>
      <c r="BA24" s="13">
        <f>AX24+AY24+AZ24</f>
        <v>2203</v>
      </c>
      <c r="BB24" s="15">
        <v>3213.8626069624383</v>
      </c>
      <c r="BC24" s="13">
        <v>5933</v>
      </c>
      <c r="BD24" s="33">
        <f>BC24/M24</f>
        <v>2.2237631184407798</v>
      </c>
      <c r="BE24" s="13">
        <v>0.4</v>
      </c>
      <c r="BF24" s="33">
        <f>BE24*2000/M24</f>
        <v>0.29985007496251875</v>
      </c>
      <c r="BG24" s="13">
        <v>25</v>
      </c>
      <c r="BH24" s="13" t="s">
        <v>10</v>
      </c>
      <c r="BI24" s="13" t="s">
        <v>10</v>
      </c>
      <c r="BJ24" s="13" t="s">
        <v>10</v>
      </c>
      <c r="BK24" s="13" t="s">
        <v>11</v>
      </c>
      <c r="BL24" s="13" t="s">
        <v>10</v>
      </c>
      <c r="BM24" s="13" t="s">
        <v>11</v>
      </c>
      <c r="BN24" s="14" t="s">
        <v>10</v>
      </c>
    </row>
    <row r="25" spans="1:66" ht="20.100000000000001" customHeight="1" x14ac:dyDescent="0.25">
      <c r="A25" s="44" t="s">
        <v>772</v>
      </c>
      <c r="B25" s="13" t="s">
        <v>43</v>
      </c>
      <c r="C25" s="13" t="s">
        <v>44</v>
      </c>
      <c r="D25" s="13">
        <v>44320</v>
      </c>
      <c r="E25" s="13" t="s">
        <v>25</v>
      </c>
      <c r="F25" s="13">
        <v>44005</v>
      </c>
      <c r="G25" s="13">
        <v>200067346</v>
      </c>
      <c r="H25" s="13" t="s">
        <v>29</v>
      </c>
      <c r="I25" s="13">
        <v>8</v>
      </c>
      <c r="J25" s="13">
        <v>1</v>
      </c>
      <c r="K25" s="13">
        <v>1</v>
      </c>
      <c r="L25" s="13" t="s">
        <v>28</v>
      </c>
      <c r="M25" s="16">
        <v>0</v>
      </c>
      <c r="N25" s="13" t="s">
        <v>11</v>
      </c>
      <c r="O25" s="13" t="s">
        <v>10</v>
      </c>
      <c r="P25" s="13" t="s">
        <v>33</v>
      </c>
      <c r="Q25" s="13">
        <v>4</v>
      </c>
      <c r="R25" s="13">
        <v>15</v>
      </c>
      <c r="S25" s="13">
        <v>0</v>
      </c>
      <c r="T25" s="13" t="s">
        <v>10</v>
      </c>
      <c r="U25" s="13" t="s">
        <v>17</v>
      </c>
      <c r="V25" s="13">
        <v>71</v>
      </c>
      <c r="W25" s="22" t="e">
        <f>V25/M25</f>
        <v>#DIV/0!</v>
      </c>
      <c r="X25" s="13">
        <v>1513</v>
      </c>
      <c r="Y25" s="13">
        <v>0</v>
      </c>
      <c r="Z25" s="13">
        <v>0</v>
      </c>
      <c r="AA25" s="13"/>
      <c r="AB25" s="13">
        <v>1</v>
      </c>
      <c r="AC25" s="31">
        <f>X25+Y25+Z25+AA25</f>
        <v>1513</v>
      </c>
      <c r="AD25" s="30" t="e">
        <f>AC25/M25</f>
        <v>#DIV/0!</v>
      </c>
      <c r="AE25" s="30">
        <f>AC25/V25</f>
        <v>21.309859154929576</v>
      </c>
      <c r="AF25" s="13">
        <v>213</v>
      </c>
      <c r="AG25" s="13">
        <v>0</v>
      </c>
      <c r="AH25" s="13">
        <v>0</v>
      </c>
      <c r="AI25" s="13"/>
      <c r="AJ25" s="13">
        <f>AF25+AG25+AH25+AI25</f>
        <v>213</v>
      </c>
      <c r="AK25" s="33" t="e">
        <f>AJ25*100/M25</f>
        <v>#DIV/0!</v>
      </c>
      <c r="AL25" s="33">
        <f>AC25/AJ25</f>
        <v>7.103286384976526</v>
      </c>
      <c r="AM25" s="33">
        <f>AL25/2</f>
        <v>3.551643192488263</v>
      </c>
      <c r="AN25" s="13">
        <v>0</v>
      </c>
      <c r="AO25" s="13">
        <v>0</v>
      </c>
      <c r="AP25" s="13">
        <v>177</v>
      </c>
      <c r="AQ25" s="33" t="e">
        <f>AP25*100/M25</f>
        <v>#DIV/0!</v>
      </c>
      <c r="AR25" s="15">
        <v>117.29642248722317</v>
      </c>
      <c r="AS25" s="33" t="e">
        <f>AR25*100/M25</f>
        <v>#DIV/0!</v>
      </c>
      <c r="AT25" s="13">
        <v>1266</v>
      </c>
      <c r="AU25" s="13">
        <v>3309</v>
      </c>
      <c r="AV25" s="33" t="e">
        <f>AU25/M25</f>
        <v>#DIV/0!</v>
      </c>
      <c r="AW25" s="33">
        <f>AU25/AC25</f>
        <v>2.1870456047587576</v>
      </c>
      <c r="AX25" s="13">
        <v>1071</v>
      </c>
      <c r="AY25" s="13">
        <v>0</v>
      </c>
      <c r="AZ25" s="13">
        <v>0</v>
      </c>
      <c r="BA25" s="13">
        <f>AX25+AY25+AZ25</f>
        <v>1071</v>
      </c>
      <c r="BB25" s="15">
        <v>949.86346609849136</v>
      </c>
      <c r="BC25" s="13">
        <v>2545</v>
      </c>
      <c r="BD25" s="33" t="e">
        <f>BC25/M25</f>
        <v>#DIV/0!</v>
      </c>
      <c r="BE25" s="13">
        <v>0.2</v>
      </c>
      <c r="BF25" s="33" t="e">
        <f>BE25*2000/M25</f>
        <v>#DIV/0!</v>
      </c>
      <c r="BG25" s="13">
        <v>5</v>
      </c>
      <c r="BH25" s="13" t="s">
        <v>11</v>
      </c>
      <c r="BI25" s="13" t="s">
        <v>10</v>
      </c>
      <c r="BJ25" s="13" t="s">
        <v>10</v>
      </c>
      <c r="BK25" s="13" t="s">
        <v>11</v>
      </c>
      <c r="BL25" s="13" t="s">
        <v>11</v>
      </c>
      <c r="BM25" s="13" t="s">
        <v>11</v>
      </c>
      <c r="BN25" s="14" t="s">
        <v>10</v>
      </c>
    </row>
    <row r="26" spans="1:66" ht="20.100000000000001" customHeight="1" x14ac:dyDescent="0.25">
      <c r="A26" s="43" t="s">
        <v>34</v>
      </c>
      <c r="B26" s="13" t="s">
        <v>35</v>
      </c>
      <c r="C26" s="13" t="s">
        <v>15</v>
      </c>
      <c r="D26" s="13">
        <v>44320</v>
      </c>
      <c r="E26" s="13" t="s">
        <v>34</v>
      </c>
      <c r="F26" s="13">
        <v>44038</v>
      </c>
      <c r="G26" s="13">
        <v>200067346</v>
      </c>
      <c r="H26" s="13" t="s">
        <v>29</v>
      </c>
      <c r="I26" s="13">
        <v>6</v>
      </c>
      <c r="J26" s="13">
        <v>1</v>
      </c>
      <c r="K26" s="13">
        <v>1</v>
      </c>
      <c r="L26" s="13"/>
      <c r="M26" s="13">
        <v>3074</v>
      </c>
      <c r="N26" s="13" t="s">
        <v>11</v>
      </c>
      <c r="O26" s="13" t="s">
        <v>10</v>
      </c>
      <c r="P26" s="13" t="s">
        <v>37</v>
      </c>
      <c r="Q26" s="13">
        <v>13.5</v>
      </c>
      <c r="R26" s="13">
        <v>13</v>
      </c>
      <c r="S26" s="13">
        <v>1</v>
      </c>
      <c r="T26" s="13" t="s">
        <v>10</v>
      </c>
      <c r="U26" s="13" t="s">
        <v>36</v>
      </c>
      <c r="V26" s="13">
        <v>156</v>
      </c>
      <c r="W26" s="22">
        <f>V26/M26</f>
        <v>5.0748210800260249E-2</v>
      </c>
      <c r="X26" s="13">
        <v>8853</v>
      </c>
      <c r="Y26" s="13">
        <v>104</v>
      </c>
      <c r="Z26" s="13">
        <v>750</v>
      </c>
      <c r="AA26" s="13">
        <v>0</v>
      </c>
      <c r="AB26" s="13">
        <v>17</v>
      </c>
      <c r="AC26" s="31">
        <f>X26+Y26+Z26+AA26</f>
        <v>9707</v>
      </c>
      <c r="AD26" s="30">
        <f>AC26/M26</f>
        <v>3.1577748861418349</v>
      </c>
      <c r="AE26" s="30">
        <f>AC26/V26</f>
        <v>62.224358974358971</v>
      </c>
      <c r="AF26" s="13">
        <v>405</v>
      </c>
      <c r="AG26" s="13">
        <v>0</v>
      </c>
      <c r="AH26" s="13">
        <v>20</v>
      </c>
      <c r="AI26" s="13">
        <v>0</v>
      </c>
      <c r="AJ26" s="13">
        <f>AF26+AG26+AH26+AI26</f>
        <v>425</v>
      </c>
      <c r="AK26" s="33">
        <f>AJ26*100/M26</f>
        <v>13.825634352635003</v>
      </c>
      <c r="AL26" s="33">
        <f>AC26/AJ26</f>
        <v>22.84</v>
      </c>
      <c r="AM26" s="33">
        <f>AL26/2</f>
        <v>11.42</v>
      </c>
      <c r="AN26" s="13">
        <v>14</v>
      </c>
      <c r="AO26" s="13">
        <v>102</v>
      </c>
      <c r="AP26" s="13">
        <v>1196</v>
      </c>
      <c r="AQ26" s="33">
        <f>AP26*100/M26</f>
        <v>38.906961613532857</v>
      </c>
      <c r="AR26" s="13">
        <v>1029</v>
      </c>
      <c r="AS26" s="33">
        <f>AR26*100/M26</f>
        <v>33.474300585556279</v>
      </c>
      <c r="AT26" s="13">
        <v>8709</v>
      </c>
      <c r="AU26" s="13">
        <v>27584</v>
      </c>
      <c r="AV26" s="33">
        <f>AU26/M26</f>
        <v>8.9733246584255042</v>
      </c>
      <c r="AW26" s="33">
        <f>AU26/AC26</f>
        <v>2.8416606572576493</v>
      </c>
      <c r="AX26" s="13">
        <v>1663</v>
      </c>
      <c r="AY26" s="13">
        <v>0</v>
      </c>
      <c r="AZ26" s="13">
        <v>0</v>
      </c>
      <c r="BA26" s="13">
        <f>AX26+AY26+AZ26</f>
        <v>1663</v>
      </c>
      <c r="BB26" s="13">
        <v>22</v>
      </c>
      <c r="BC26" s="13">
        <v>7589</v>
      </c>
      <c r="BD26" s="33">
        <f>BC26/M26</f>
        <v>2.4687703318152243</v>
      </c>
      <c r="BE26" s="13">
        <v>1.1499999999999999</v>
      </c>
      <c r="BF26" s="33">
        <f>BE26*2000/M26</f>
        <v>0.74821080026024722</v>
      </c>
      <c r="BG26" s="13">
        <v>25</v>
      </c>
      <c r="BH26" s="13" t="s">
        <v>10</v>
      </c>
      <c r="BI26" s="13" t="s">
        <v>10</v>
      </c>
      <c r="BJ26" s="13" t="s">
        <v>10</v>
      </c>
      <c r="BK26" s="13" t="s">
        <v>11</v>
      </c>
      <c r="BL26" s="13" t="s">
        <v>10</v>
      </c>
      <c r="BM26" s="13" t="s">
        <v>11</v>
      </c>
      <c r="BN26" s="14" t="s">
        <v>10</v>
      </c>
    </row>
    <row r="27" spans="1:66" ht="20.100000000000001" hidden="1" customHeight="1" x14ac:dyDescent="0.25">
      <c r="A27" s="12" t="s">
        <v>60</v>
      </c>
      <c r="B27" s="13" t="s">
        <v>61</v>
      </c>
      <c r="C27" s="13" t="s">
        <v>62</v>
      </c>
      <c r="D27" s="13">
        <v>44380</v>
      </c>
      <c r="E27" s="13" t="s">
        <v>60</v>
      </c>
      <c r="F27" s="13">
        <v>44132</v>
      </c>
      <c r="G27" s="13">
        <v>244400644</v>
      </c>
      <c r="H27" s="13" t="s">
        <v>59</v>
      </c>
      <c r="I27" s="13">
        <v>13</v>
      </c>
      <c r="J27" s="13">
        <v>1</v>
      </c>
      <c r="K27" s="13">
        <v>0</v>
      </c>
      <c r="L27" s="13" t="s">
        <v>63</v>
      </c>
      <c r="M27" s="13">
        <v>12837</v>
      </c>
      <c r="N27" s="13" t="s">
        <v>10</v>
      </c>
      <c r="O27" s="13" t="s">
        <v>11</v>
      </c>
      <c r="P27" s="13"/>
      <c r="Q27" s="13">
        <v>25</v>
      </c>
      <c r="R27" s="13">
        <v>82</v>
      </c>
      <c r="S27" s="13">
        <v>9</v>
      </c>
      <c r="T27" s="13" t="s">
        <v>10</v>
      </c>
      <c r="U27" s="13" t="s">
        <v>810</v>
      </c>
      <c r="V27" s="13">
        <v>975</v>
      </c>
      <c r="W27" s="22">
        <f>V27/M27</f>
        <v>7.5952325309651791E-2</v>
      </c>
      <c r="X27" s="13">
        <v>18197</v>
      </c>
      <c r="Y27" s="13">
        <v>6095</v>
      </c>
      <c r="Z27" s="13">
        <v>3980</v>
      </c>
      <c r="AA27" s="13">
        <v>83</v>
      </c>
      <c r="AB27" s="13">
        <v>71</v>
      </c>
      <c r="AC27" s="31">
        <f>X27+Y27+Z27+AA27</f>
        <v>28355</v>
      </c>
      <c r="AD27" s="30">
        <f>AC27/M27</f>
        <v>2.2088494196463349</v>
      </c>
      <c r="AE27" s="30">
        <f>AC27/V27</f>
        <v>29.082051282051282</v>
      </c>
      <c r="AF27" s="13">
        <v>1665</v>
      </c>
      <c r="AG27" s="13">
        <v>149</v>
      </c>
      <c r="AH27" s="13">
        <v>183</v>
      </c>
      <c r="AI27" s="13">
        <v>15</v>
      </c>
      <c r="AJ27" s="13">
        <f>AF27+AG27+AH27+AI27</f>
        <v>2012</v>
      </c>
      <c r="AK27" s="33">
        <f>AJ27*100/M27</f>
        <v>15.673443951078912</v>
      </c>
      <c r="AL27" s="33">
        <f>AC27/AJ27</f>
        <v>14.092942345924452</v>
      </c>
      <c r="AM27" s="33">
        <f>AL27/2</f>
        <v>7.0464711729622262</v>
      </c>
      <c r="AN27" s="13">
        <v>0</v>
      </c>
      <c r="AO27" s="13">
        <v>0</v>
      </c>
      <c r="AP27" s="13">
        <v>4731</v>
      </c>
      <c r="AQ27" s="33">
        <f>AP27*100/M27</f>
        <v>36.854405234867961</v>
      </c>
      <c r="AR27" s="15">
        <v>3377.4691652978945</v>
      </c>
      <c r="AS27" s="33">
        <f>AR27*100/M27</f>
        <v>26.310424283694747</v>
      </c>
      <c r="AT27" s="13">
        <v>65416</v>
      </c>
      <c r="AU27" s="13">
        <v>126341</v>
      </c>
      <c r="AV27" s="33">
        <f>AU27/M27</f>
        <v>9.8419412635350945</v>
      </c>
      <c r="AW27" s="33">
        <f>AU27/AC27</f>
        <v>4.4556868277199788</v>
      </c>
      <c r="AX27" s="13">
        <v>0</v>
      </c>
      <c r="AY27" s="13">
        <v>0</v>
      </c>
      <c r="AZ27" s="13">
        <v>0</v>
      </c>
      <c r="BA27" s="13">
        <f>AX27+AY27+AZ27</f>
        <v>0</v>
      </c>
      <c r="BB27" s="15">
        <v>26114.350217749889</v>
      </c>
      <c r="BC27" s="13">
        <v>39169</v>
      </c>
      <c r="BD27" s="33">
        <f>BC27/M27</f>
        <v>3.0512580821064113</v>
      </c>
      <c r="BE27" s="16">
        <v>9.7999999999999989</v>
      </c>
      <c r="BF27" s="33">
        <f>BE27*2000/M27</f>
        <v>1.5268364882760768</v>
      </c>
      <c r="BG27" s="13"/>
      <c r="BH27" s="13" t="s">
        <v>10</v>
      </c>
      <c r="BI27" s="13" t="s">
        <v>10</v>
      </c>
      <c r="BJ27" s="13" t="s">
        <v>10</v>
      </c>
      <c r="BK27" s="13" t="s">
        <v>10</v>
      </c>
      <c r="BL27" s="13" t="s">
        <v>11</v>
      </c>
      <c r="BM27" s="13" t="s">
        <v>10</v>
      </c>
      <c r="BN27" s="14" t="s">
        <v>11</v>
      </c>
    </row>
    <row r="28" spans="1:66" ht="20.100000000000001" customHeight="1" x14ac:dyDescent="0.25">
      <c r="A28" s="43" t="s">
        <v>259</v>
      </c>
      <c r="B28" s="13" t="s">
        <v>260</v>
      </c>
      <c r="C28" s="13" t="s">
        <v>261</v>
      </c>
      <c r="D28" s="13">
        <v>44190</v>
      </c>
      <c r="E28" s="13" t="s">
        <v>259</v>
      </c>
      <c r="F28" s="13">
        <v>44043</v>
      </c>
      <c r="G28" s="13">
        <v>200067635</v>
      </c>
      <c r="H28" s="13" t="s">
        <v>82</v>
      </c>
      <c r="I28" s="13">
        <v>68</v>
      </c>
      <c r="J28" s="13">
        <v>1</v>
      </c>
      <c r="K28" s="13">
        <v>1</v>
      </c>
      <c r="L28" s="13" t="s">
        <v>262</v>
      </c>
      <c r="M28" s="13">
        <v>7737</v>
      </c>
      <c r="N28" s="13" t="s">
        <v>11</v>
      </c>
      <c r="O28" s="13" t="s">
        <v>10</v>
      </c>
      <c r="P28" s="13" t="s">
        <v>33</v>
      </c>
      <c r="Q28" s="13">
        <v>23</v>
      </c>
      <c r="R28" s="13">
        <v>40</v>
      </c>
      <c r="S28" s="13">
        <v>3</v>
      </c>
      <c r="T28" s="13" t="s">
        <v>10</v>
      </c>
      <c r="U28" s="13" t="s">
        <v>17</v>
      </c>
      <c r="V28" s="13">
        <v>900</v>
      </c>
      <c r="W28" s="22">
        <f>V28/M28</f>
        <v>0.11632415664986429</v>
      </c>
      <c r="X28" s="13">
        <v>19668</v>
      </c>
      <c r="Y28" s="13">
        <v>2924</v>
      </c>
      <c r="Z28" s="13">
        <v>2424</v>
      </c>
      <c r="AA28" s="13"/>
      <c r="AB28" s="13">
        <v>44</v>
      </c>
      <c r="AC28" s="31">
        <f>X28+Y28+Z28+AA28</f>
        <v>25016</v>
      </c>
      <c r="AD28" s="30">
        <f>AC28/M28</f>
        <v>3.2332945586144501</v>
      </c>
      <c r="AE28" s="30">
        <f>AC28/V28</f>
        <v>27.795555555555556</v>
      </c>
      <c r="AF28" s="13">
        <v>1109</v>
      </c>
      <c r="AG28" s="13">
        <v>79</v>
      </c>
      <c r="AH28" s="13">
        <v>104</v>
      </c>
      <c r="AI28" s="13"/>
      <c r="AJ28" s="13">
        <f>AF28+AG28+AH28+AI28</f>
        <v>1292</v>
      </c>
      <c r="AK28" s="33">
        <f>AJ28*100/M28</f>
        <v>16.698978932402738</v>
      </c>
      <c r="AL28" s="33">
        <f>AC28/AJ28</f>
        <v>19.362229102167184</v>
      </c>
      <c r="AM28" s="33">
        <f>AL28/2</f>
        <v>9.6811145510835921</v>
      </c>
      <c r="AN28" s="13">
        <v>31</v>
      </c>
      <c r="AO28" s="13">
        <v>267</v>
      </c>
      <c r="AP28" s="13">
        <v>2894</v>
      </c>
      <c r="AQ28" s="33">
        <f>AP28*100/M28</f>
        <v>37.404678816078587</v>
      </c>
      <c r="AR28" s="13">
        <v>2218</v>
      </c>
      <c r="AS28" s="33">
        <f>AR28*100/M28</f>
        <v>28.667442161044331</v>
      </c>
      <c r="AT28" s="13">
        <v>44598</v>
      </c>
      <c r="AU28" s="13">
        <v>89784</v>
      </c>
      <c r="AV28" s="33">
        <f>AU28/M28</f>
        <v>11.604497867390462</v>
      </c>
      <c r="AW28" s="33">
        <f>AU28/AC28</f>
        <v>3.5890629996802046</v>
      </c>
      <c r="AX28" s="13">
        <v>7054</v>
      </c>
      <c r="AY28" s="13">
        <v>15</v>
      </c>
      <c r="AZ28" s="13">
        <v>795</v>
      </c>
      <c r="BA28" s="13">
        <f>AX28+AY28+AZ28</f>
        <v>7864</v>
      </c>
      <c r="BB28" s="13">
        <v>9063</v>
      </c>
      <c r="BC28" s="13">
        <v>24297</v>
      </c>
      <c r="BD28" s="33">
        <f>BC28/M28</f>
        <v>3.1403644823575028</v>
      </c>
      <c r="BE28" s="13">
        <v>4.3</v>
      </c>
      <c r="BF28" s="33">
        <f>BE28*2000/M28</f>
        <v>1.1115419413209253</v>
      </c>
      <c r="BG28" s="13">
        <v>34</v>
      </c>
      <c r="BH28" s="13" t="s">
        <v>10</v>
      </c>
      <c r="BI28" s="13" t="s">
        <v>10</v>
      </c>
      <c r="BJ28" s="13" t="s">
        <v>10</v>
      </c>
      <c r="BK28" s="13" t="s">
        <v>11</v>
      </c>
      <c r="BL28" s="13" t="s">
        <v>10</v>
      </c>
      <c r="BM28" s="13" t="s">
        <v>10</v>
      </c>
      <c r="BN28" s="14" t="s">
        <v>11</v>
      </c>
    </row>
    <row r="29" spans="1:66" ht="20.100000000000001" customHeight="1" x14ac:dyDescent="0.25">
      <c r="A29" s="43" t="s">
        <v>450</v>
      </c>
      <c r="B29" s="13" t="s">
        <v>451</v>
      </c>
      <c r="C29" s="13" t="s">
        <v>32</v>
      </c>
      <c r="D29" s="13">
        <v>44290</v>
      </c>
      <c r="E29" s="13" t="s">
        <v>450</v>
      </c>
      <c r="F29" s="13">
        <v>44044</v>
      </c>
      <c r="G29" s="13">
        <v>243500741</v>
      </c>
      <c r="H29" s="13" t="s">
        <v>139</v>
      </c>
      <c r="I29" s="13">
        <v>128</v>
      </c>
      <c r="J29" s="13">
        <v>1</v>
      </c>
      <c r="K29" s="13">
        <v>1</v>
      </c>
      <c r="L29" s="13">
        <v>0</v>
      </c>
      <c r="M29" s="13">
        <v>1097</v>
      </c>
      <c r="N29" s="13"/>
      <c r="O29" s="13"/>
      <c r="P29" s="13"/>
      <c r="Q29" s="13">
        <v>8</v>
      </c>
      <c r="R29" s="13">
        <v>10</v>
      </c>
      <c r="S29" s="13">
        <v>1</v>
      </c>
      <c r="T29" s="13" t="s">
        <v>10</v>
      </c>
      <c r="U29" s="13" t="s">
        <v>811</v>
      </c>
      <c r="V29" s="13">
        <v>82</v>
      </c>
      <c r="W29" s="22">
        <f>V29/M29</f>
        <v>7.4749316317228809E-2</v>
      </c>
      <c r="X29" s="13">
        <v>1806</v>
      </c>
      <c r="Y29" s="13">
        <v>0</v>
      </c>
      <c r="Z29" s="13">
        <v>0</v>
      </c>
      <c r="AA29" s="13"/>
      <c r="AB29" s="13">
        <v>0</v>
      </c>
      <c r="AC29" s="31">
        <f>X29+Y29+Z29+AA29</f>
        <v>1806</v>
      </c>
      <c r="AD29" s="30">
        <f>AC29/M29</f>
        <v>1.6463081130355515</v>
      </c>
      <c r="AE29" s="30">
        <f>AC29/V29</f>
        <v>22.024390243902438</v>
      </c>
      <c r="AF29" s="13">
        <v>483</v>
      </c>
      <c r="AG29" s="13">
        <v>0</v>
      </c>
      <c r="AH29" s="13">
        <v>0</v>
      </c>
      <c r="AI29" s="13"/>
      <c r="AJ29" s="13">
        <f>AF29+AG29+AH29+AI29</f>
        <v>483</v>
      </c>
      <c r="AK29" s="33">
        <f>AJ29*100/M29</f>
        <v>44.029170464904283</v>
      </c>
      <c r="AL29" s="33">
        <f>AC29/AJ29</f>
        <v>3.7391304347826089</v>
      </c>
      <c r="AM29" s="33">
        <f>AL29/2</f>
        <v>1.8695652173913044</v>
      </c>
      <c r="AN29" s="13">
        <v>11</v>
      </c>
      <c r="AO29" s="13">
        <v>0</v>
      </c>
      <c r="AP29" s="13">
        <v>137</v>
      </c>
      <c r="AQ29" s="33">
        <f>AP29*100/M29</f>
        <v>12.488605287146765</v>
      </c>
      <c r="AR29" s="13">
        <v>80</v>
      </c>
      <c r="AS29" s="33">
        <f>AR29*100/M29</f>
        <v>7.2926162260711029</v>
      </c>
      <c r="AT29" s="13">
        <v>880</v>
      </c>
      <c r="AU29" s="13">
        <v>3495</v>
      </c>
      <c r="AV29" s="33">
        <f>AU29/M29</f>
        <v>3.1859617137648133</v>
      </c>
      <c r="AW29" s="33">
        <f>AU29/AC29</f>
        <v>1.9352159468438539</v>
      </c>
      <c r="AX29" s="13">
        <v>2288</v>
      </c>
      <c r="AY29" s="13">
        <v>1</v>
      </c>
      <c r="AZ29" s="13">
        <v>0</v>
      </c>
      <c r="BA29" s="13">
        <f>AX29+AY29+AZ29</f>
        <v>2289</v>
      </c>
      <c r="BB29" s="13">
        <v>0</v>
      </c>
      <c r="BC29" s="13">
        <v>1995</v>
      </c>
      <c r="BD29" s="33">
        <f>BC29/M29</f>
        <v>1.8185961713764813</v>
      </c>
      <c r="BE29" s="13"/>
      <c r="BF29" s="33">
        <f>BE29*2000/M29</f>
        <v>0</v>
      </c>
      <c r="BG29" s="13">
        <v>17</v>
      </c>
      <c r="BH29" s="13" t="s">
        <v>10</v>
      </c>
      <c r="BI29" s="13" t="s">
        <v>10</v>
      </c>
      <c r="BJ29" s="13" t="s">
        <v>10</v>
      </c>
      <c r="BK29" s="13" t="s">
        <v>10</v>
      </c>
      <c r="BL29" s="13" t="s">
        <v>11</v>
      </c>
      <c r="BM29" s="13" t="s">
        <v>11</v>
      </c>
      <c r="BN29" s="14" t="s">
        <v>11</v>
      </c>
    </row>
    <row r="30" spans="1:66" ht="20.100000000000001" customHeight="1" x14ac:dyDescent="0.25">
      <c r="A30" s="43" t="s">
        <v>208</v>
      </c>
      <c r="B30" s="13" t="s">
        <v>209</v>
      </c>
      <c r="C30" s="13" t="s">
        <v>210</v>
      </c>
      <c r="D30" s="13">
        <v>44650</v>
      </c>
      <c r="E30" s="13" t="s">
        <v>208</v>
      </c>
      <c r="F30" s="13">
        <v>44156</v>
      </c>
      <c r="G30" s="13">
        <v>200071546</v>
      </c>
      <c r="H30" s="13" t="s">
        <v>179</v>
      </c>
      <c r="I30" s="13">
        <v>52</v>
      </c>
      <c r="J30" s="13">
        <v>1</v>
      </c>
      <c r="K30" s="13">
        <v>1</v>
      </c>
      <c r="L30" s="13" t="s">
        <v>211</v>
      </c>
      <c r="M30" s="13">
        <v>3253</v>
      </c>
      <c r="N30" s="13" t="s">
        <v>11</v>
      </c>
      <c r="O30" s="13" t="s">
        <v>10</v>
      </c>
      <c r="P30" s="13" t="s">
        <v>33</v>
      </c>
      <c r="Q30" s="13">
        <v>10</v>
      </c>
      <c r="R30" s="13">
        <v>45</v>
      </c>
      <c r="S30" s="13">
        <v>0</v>
      </c>
      <c r="T30" s="13" t="s">
        <v>11</v>
      </c>
      <c r="U30" s="13" t="s">
        <v>24</v>
      </c>
      <c r="V30" s="13">
        <v>120</v>
      </c>
      <c r="W30" s="22">
        <f>V30/M30</f>
        <v>3.6889025514909315E-2</v>
      </c>
      <c r="X30" s="13">
        <v>7695</v>
      </c>
      <c r="Y30" s="13">
        <v>0</v>
      </c>
      <c r="Z30" s="13">
        <v>0</v>
      </c>
      <c r="AA30" s="13"/>
      <c r="AB30" s="13">
        <v>60</v>
      </c>
      <c r="AC30" s="31">
        <f>X30+Y30+Z30+AA30</f>
        <v>7695</v>
      </c>
      <c r="AD30" s="30">
        <f>AC30/M30</f>
        <v>2.3655087611435599</v>
      </c>
      <c r="AE30" s="30">
        <f>AC30/V30</f>
        <v>64.125</v>
      </c>
      <c r="AF30" s="13">
        <v>617</v>
      </c>
      <c r="AG30" s="13">
        <v>0</v>
      </c>
      <c r="AH30" s="13">
        <v>0</v>
      </c>
      <c r="AI30" s="13"/>
      <c r="AJ30" s="13">
        <f>AF30+AG30+AH30+AI30</f>
        <v>617</v>
      </c>
      <c r="AK30" s="33">
        <f>AJ30*100/M30</f>
        <v>18.967107285582539</v>
      </c>
      <c r="AL30" s="33">
        <f>AC30/AJ30</f>
        <v>12.471636952998379</v>
      </c>
      <c r="AM30" s="33">
        <f>AL30/2</f>
        <v>6.2358184764991895</v>
      </c>
      <c r="AN30" s="13">
        <v>62</v>
      </c>
      <c r="AO30" s="13">
        <v>218</v>
      </c>
      <c r="AP30" s="13">
        <v>498</v>
      </c>
      <c r="AQ30" s="33">
        <f>AP30*100/M30</f>
        <v>15.308945588687365</v>
      </c>
      <c r="AR30" s="13"/>
      <c r="AS30" s="33">
        <f>AR30*100/M30</f>
        <v>0</v>
      </c>
      <c r="AT30" s="13">
        <v>2902</v>
      </c>
      <c r="AU30" s="13">
        <v>13020</v>
      </c>
      <c r="AV30" s="33">
        <f>AU30/M30</f>
        <v>4.0024592683676605</v>
      </c>
      <c r="AW30" s="33">
        <f>AU30/AC30</f>
        <v>1.6920077972709551</v>
      </c>
      <c r="AX30" s="13">
        <v>2996</v>
      </c>
      <c r="AY30" s="13">
        <v>20</v>
      </c>
      <c r="AZ30" s="13">
        <v>219</v>
      </c>
      <c r="BA30" s="13">
        <f>AX30+AY30+AZ30</f>
        <v>3235</v>
      </c>
      <c r="BB30" s="15">
        <v>1627.4280122179057</v>
      </c>
      <c r="BC30" s="13">
        <v>3840</v>
      </c>
      <c r="BD30" s="33">
        <f>BC30/M30</f>
        <v>1.1804488164770981</v>
      </c>
      <c r="BE30" s="16">
        <v>0.65</v>
      </c>
      <c r="BF30" s="33">
        <f>BE30*2000/M30</f>
        <v>0.39963110974485089</v>
      </c>
      <c r="BG30" s="13">
        <v>26</v>
      </c>
      <c r="BH30" s="13" t="s">
        <v>10</v>
      </c>
      <c r="BI30" s="13" t="s">
        <v>10</v>
      </c>
      <c r="BJ30" s="13" t="s">
        <v>10</v>
      </c>
      <c r="BK30" s="13" t="s">
        <v>10</v>
      </c>
      <c r="BL30" s="13" t="s">
        <v>10</v>
      </c>
      <c r="BM30" s="13" t="s">
        <v>11</v>
      </c>
      <c r="BN30" s="14" t="s">
        <v>10</v>
      </c>
    </row>
    <row r="31" spans="1:66" ht="20.100000000000001" hidden="1" customHeight="1" x14ac:dyDescent="0.25">
      <c r="A31" s="17" t="s">
        <v>798</v>
      </c>
      <c r="B31" s="13" t="s">
        <v>275</v>
      </c>
      <c r="C31" s="13" t="s">
        <v>276</v>
      </c>
      <c r="D31" s="13">
        <v>44600</v>
      </c>
      <c r="E31" s="13" t="s">
        <v>272</v>
      </c>
      <c r="F31" s="13">
        <v>44184</v>
      </c>
      <c r="G31" s="13">
        <v>244400644</v>
      </c>
      <c r="H31" s="13" t="s">
        <v>59</v>
      </c>
      <c r="I31" s="13">
        <v>72</v>
      </c>
      <c r="J31" s="13">
        <v>1</v>
      </c>
      <c r="K31" s="13">
        <v>0</v>
      </c>
      <c r="L31" s="13" t="s">
        <v>277</v>
      </c>
      <c r="M31" s="16">
        <v>0</v>
      </c>
      <c r="N31" s="13" t="s">
        <v>10</v>
      </c>
      <c r="O31" s="13" t="s">
        <v>10</v>
      </c>
      <c r="P31" s="13" t="s">
        <v>372</v>
      </c>
      <c r="Q31" s="13">
        <v>26</v>
      </c>
      <c r="R31" s="13">
        <v>74</v>
      </c>
      <c r="S31" s="13">
        <v>7</v>
      </c>
      <c r="T31" s="13" t="s">
        <v>10</v>
      </c>
      <c r="U31" s="13" t="s">
        <v>810</v>
      </c>
      <c r="V31" s="13">
        <v>383</v>
      </c>
      <c r="W31" s="22" t="e">
        <f>V31/M31</f>
        <v>#DIV/0!</v>
      </c>
      <c r="X31" s="13">
        <v>12469</v>
      </c>
      <c r="Y31" s="13">
        <v>192</v>
      </c>
      <c r="Z31" s="13">
        <v>1045</v>
      </c>
      <c r="AA31" s="13">
        <v>289</v>
      </c>
      <c r="AB31" s="13">
        <v>37</v>
      </c>
      <c r="AC31" s="31">
        <f>X31+Y31+Z31+AA31</f>
        <v>13995</v>
      </c>
      <c r="AD31" s="30" t="e">
        <f>AC31/M31</f>
        <v>#DIV/0!</v>
      </c>
      <c r="AE31" s="30">
        <f>AC31/V31</f>
        <v>36.540469973890339</v>
      </c>
      <c r="AF31" s="13">
        <v>1834</v>
      </c>
      <c r="AG31" s="13">
        <v>37</v>
      </c>
      <c r="AH31" s="13">
        <v>73</v>
      </c>
      <c r="AI31" s="13">
        <v>0</v>
      </c>
      <c r="AJ31" s="13">
        <f>AF31+AG31+AH31+AI31</f>
        <v>1944</v>
      </c>
      <c r="AK31" s="33" t="e">
        <f>AJ31*100/M31</f>
        <v>#DIV/0!</v>
      </c>
      <c r="AL31" s="33">
        <f>AC31/AJ31</f>
        <v>7.1990740740740744</v>
      </c>
      <c r="AM31" s="33">
        <f>AL31/2</f>
        <v>3.5995370370370372</v>
      </c>
      <c r="AN31" s="13"/>
      <c r="AO31" s="13"/>
      <c r="AP31" s="13">
        <v>2206</v>
      </c>
      <c r="AQ31" s="33" t="e">
        <f>AP31*100/M31</f>
        <v>#DIV/0!</v>
      </c>
      <c r="AR31" s="15">
        <v>0</v>
      </c>
      <c r="AS31" s="33" t="e">
        <f>AR31*100/M31</f>
        <v>#DIV/0!</v>
      </c>
      <c r="AT31" s="13"/>
      <c r="AU31" s="13">
        <v>73462</v>
      </c>
      <c r="AV31" s="33" t="e">
        <f>AU31/M31</f>
        <v>#DIV/0!</v>
      </c>
      <c r="AW31" s="33">
        <f>AU31/AC31</f>
        <v>5.2491604144337263</v>
      </c>
      <c r="AX31" s="13"/>
      <c r="AY31" s="13"/>
      <c r="AZ31" s="13"/>
      <c r="BA31" s="13">
        <f>AX31+AY31+AZ31</f>
        <v>0</v>
      </c>
      <c r="BB31" s="15">
        <v>0</v>
      </c>
      <c r="BC31" s="13">
        <v>213000</v>
      </c>
      <c r="BD31" s="33" t="e">
        <f>BC31/M31</f>
        <v>#DIV/0!</v>
      </c>
      <c r="BE31" s="16">
        <v>0</v>
      </c>
      <c r="BF31" s="33" t="e">
        <f>BE31*2000/M31</f>
        <v>#DIV/0!</v>
      </c>
      <c r="BG31" s="13"/>
      <c r="BH31" s="13" t="s">
        <v>10</v>
      </c>
      <c r="BI31" s="13" t="s">
        <v>10</v>
      </c>
      <c r="BJ31" s="13" t="s">
        <v>10</v>
      </c>
      <c r="BK31" s="13" t="s">
        <v>10</v>
      </c>
      <c r="BL31" s="13" t="s">
        <v>10</v>
      </c>
      <c r="BM31" s="13" t="s">
        <v>11</v>
      </c>
      <c r="BN31" s="14" t="s">
        <v>11</v>
      </c>
    </row>
    <row r="32" spans="1:66" ht="20.100000000000001" hidden="1" customHeight="1" x14ac:dyDescent="0.25">
      <c r="A32" s="17" t="s">
        <v>799</v>
      </c>
      <c r="B32" s="13" t="s">
        <v>278</v>
      </c>
      <c r="C32" s="13" t="s">
        <v>279</v>
      </c>
      <c r="D32" s="13">
        <v>44600</v>
      </c>
      <c r="E32" s="13" t="s">
        <v>272</v>
      </c>
      <c r="F32" s="13">
        <v>44184</v>
      </c>
      <c r="G32" s="13">
        <v>244400644</v>
      </c>
      <c r="H32" s="13" t="s">
        <v>59</v>
      </c>
      <c r="I32" s="13">
        <v>73</v>
      </c>
      <c r="J32" s="13">
        <v>1</v>
      </c>
      <c r="K32" s="13">
        <v>0</v>
      </c>
      <c r="L32" s="13" t="s">
        <v>277</v>
      </c>
      <c r="M32" s="16">
        <v>0</v>
      </c>
      <c r="N32" s="13" t="s">
        <v>10</v>
      </c>
      <c r="O32" s="13" t="s">
        <v>10</v>
      </c>
      <c r="P32" s="13" t="s">
        <v>372</v>
      </c>
      <c r="Q32" s="13">
        <v>16</v>
      </c>
      <c r="R32" s="13">
        <v>2</v>
      </c>
      <c r="S32" s="13"/>
      <c r="T32" s="13" t="s">
        <v>10</v>
      </c>
      <c r="U32" s="13" t="s">
        <v>810</v>
      </c>
      <c r="V32" s="13">
        <v>10</v>
      </c>
      <c r="W32" s="22" t="e">
        <f>V32/M32</f>
        <v>#DIV/0!</v>
      </c>
      <c r="X32" s="13">
        <v>6416</v>
      </c>
      <c r="Y32" s="13">
        <v>149</v>
      </c>
      <c r="Z32" s="13">
        <v>905</v>
      </c>
      <c r="AA32" s="13"/>
      <c r="AB32" s="13">
        <v>24</v>
      </c>
      <c r="AC32" s="31">
        <f>X32+Y32+Z32+AA32</f>
        <v>7470</v>
      </c>
      <c r="AD32" s="30" t="e">
        <f>AC32/M32</f>
        <v>#DIV/0!</v>
      </c>
      <c r="AE32" s="30">
        <f>AC32/V32</f>
        <v>747</v>
      </c>
      <c r="AF32" s="13">
        <v>828</v>
      </c>
      <c r="AG32" s="13">
        <v>21</v>
      </c>
      <c r="AH32" s="13">
        <v>62</v>
      </c>
      <c r="AI32" s="13"/>
      <c r="AJ32" s="13">
        <f>AF32+AG32+AH32+AI32</f>
        <v>911</v>
      </c>
      <c r="AK32" s="33" t="e">
        <f>AJ32*100/M32</f>
        <v>#DIV/0!</v>
      </c>
      <c r="AL32" s="33">
        <f>AC32/AJ32</f>
        <v>8.1997804610318337</v>
      </c>
      <c r="AM32" s="33">
        <f>AL32/2</f>
        <v>4.0998902305159168</v>
      </c>
      <c r="AN32" s="13"/>
      <c r="AO32" s="13"/>
      <c r="AP32" s="13">
        <v>603</v>
      </c>
      <c r="AQ32" s="33" t="e">
        <f>AP32*100/M32</f>
        <v>#DIV/0!</v>
      </c>
      <c r="AR32" s="15">
        <v>0</v>
      </c>
      <c r="AS32" s="33" t="e">
        <f>AR32*100/M32</f>
        <v>#DIV/0!</v>
      </c>
      <c r="AT32" s="13"/>
      <c r="AU32" s="13">
        <v>18674</v>
      </c>
      <c r="AV32" s="33" t="e">
        <f>AU32/M32</f>
        <v>#DIV/0!</v>
      </c>
      <c r="AW32" s="33">
        <f>AU32/AC32</f>
        <v>2.4998661311914323</v>
      </c>
      <c r="AX32" s="13"/>
      <c r="AY32" s="13"/>
      <c r="AZ32" s="13"/>
      <c r="BA32" s="13">
        <f>AX32+AY32+AZ32</f>
        <v>0</v>
      </c>
      <c r="BB32" s="15">
        <v>0</v>
      </c>
      <c r="BC32" s="13">
        <v>0</v>
      </c>
      <c r="BD32" s="33" t="e">
        <f>BC32/M32</f>
        <v>#DIV/0!</v>
      </c>
      <c r="BE32" s="16">
        <v>0</v>
      </c>
      <c r="BF32" s="33" t="e">
        <f>BE32*2000/M32</f>
        <v>#DIV/0!</v>
      </c>
      <c r="BG32" s="13"/>
      <c r="BH32" s="13" t="s">
        <v>11</v>
      </c>
      <c r="BI32" s="13" t="s">
        <v>11</v>
      </c>
      <c r="BJ32" s="13" t="s">
        <v>11</v>
      </c>
      <c r="BK32" s="13" t="s">
        <v>11</v>
      </c>
      <c r="BL32" s="13" t="s">
        <v>10</v>
      </c>
      <c r="BM32" s="13" t="s">
        <v>11</v>
      </c>
      <c r="BN32" s="14" t="s">
        <v>11</v>
      </c>
    </row>
    <row r="33" spans="1:66" ht="20.100000000000001" hidden="1" customHeight="1" x14ac:dyDescent="0.25">
      <c r="A33" s="17" t="s">
        <v>797</v>
      </c>
      <c r="B33" s="13" t="s">
        <v>273</v>
      </c>
      <c r="C33" s="13" t="s">
        <v>274</v>
      </c>
      <c r="D33" s="13">
        <v>44600</v>
      </c>
      <c r="E33" s="13" t="s">
        <v>272</v>
      </c>
      <c r="F33" s="13">
        <v>44184</v>
      </c>
      <c r="G33" s="13">
        <v>244400644</v>
      </c>
      <c r="H33" s="13" t="s">
        <v>59</v>
      </c>
      <c r="I33" s="13">
        <v>71</v>
      </c>
      <c r="J33" s="13">
        <v>1</v>
      </c>
      <c r="K33" s="13">
        <v>0</v>
      </c>
      <c r="L33" s="13" t="s">
        <v>63</v>
      </c>
      <c r="M33" s="16">
        <v>74778</v>
      </c>
      <c r="N33" s="13" t="s">
        <v>10</v>
      </c>
      <c r="O33" s="13" t="s">
        <v>10</v>
      </c>
      <c r="P33" s="13" t="s">
        <v>372</v>
      </c>
      <c r="Q33" s="13">
        <v>30</v>
      </c>
      <c r="R33" s="13">
        <v>189</v>
      </c>
      <c r="S33" s="13">
        <v>26</v>
      </c>
      <c r="T33" s="13" t="s">
        <v>10</v>
      </c>
      <c r="U33" s="13" t="s">
        <v>810</v>
      </c>
      <c r="V33" s="13">
        <v>3453</v>
      </c>
      <c r="W33" s="22">
        <f>V33/M33</f>
        <v>4.6176682981625611E-2</v>
      </c>
      <c r="X33" s="13">
        <v>169347</v>
      </c>
      <c r="Y33" s="13">
        <v>31387</v>
      </c>
      <c r="Z33" s="13">
        <v>9366</v>
      </c>
      <c r="AA33" s="13">
        <v>0</v>
      </c>
      <c r="AB33" s="13">
        <v>210</v>
      </c>
      <c r="AC33" s="31">
        <f>X33+Y33+Z33+AA33</f>
        <v>210100</v>
      </c>
      <c r="AD33" s="30">
        <f>AC33/M33</f>
        <v>2.809649897028538</v>
      </c>
      <c r="AE33" s="30">
        <f>AC33/V33</f>
        <v>60.845641471184479</v>
      </c>
      <c r="AF33" s="13">
        <v>8164</v>
      </c>
      <c r="AG33" s="13">
        <v>653</v>
      </c>
      <c r="AH33" s="13">
        <v>370</v>
      </c>
      <c r="AI33" s="13">
        <v>0</v>
      </c>
      <c r="AJ33" s="13">
        <f>AF33+AG33+AH33+AI33</f>
        <v>9187</v>
      </c>
      <c r="AK33" s="33">
        <f>AJ33*100/M33</f>
        <v>12.28569900238038</v>
      </c>
      <c r="AL33" s="33">
        <f>AC33/AJ33</f>
        <v>22.869271797104606</v>
      </c>
      <c r="AM33" s="33">
        <f>AL33/2</f>
        <v>11.434635898552303</v>
      </c>
      <c r="AN33" s="13"/>
      <c r="AO33" s="13"/>
      <c r="AP33" s="13">
        <v>12554</v>
      </c>
      <c r="AQ33" s="33">
        <f>AP33*100/M33</f>
        <v>16.788360212896841</v>
      </c>
      <c r="AR33" s="13">
        <v>11058</v>
      </c>
      <c r="AS33" s="33">
        <f>AR33*100/M33</f>
        <v>14.787771804541443</v>
      </c>
      <c r="AT33" s="13"/>
      <c r="AU33" s="13">
        <v>501299</v>
      </c>
      <c r="AV33" s="33">
        <f>AU33/M33</f>
        <v>6.7038300034769582</v>
      </c>
      <c r="AW33" s="33">
        <f>AU33/AC33</f>
        <v>2.3860019038553069</v>
      </c>
      <c r="AX33" s="13"/>
      <c r="AY33" s="13"/>
      <c r="AZ33" s="13"/>
      <c r="BA33" s="13">
        <f>AX33+AY33+AZ33</f>
        <v>0</v>
      </c>
      <c r="BB33" s="15">
        <v>37239</v>
      </c>
      <c r="BC33" s="13">
        <v>0</v>
      </c>
      <c r="BD33" s="33">
        <f>BC33/M33</f>
        <v>0</v>
      </c>
      <c r="BE33" s="16">
        <v>36.200000000000003</v>
      </c>
      <c r="BF33" s="33">
        <f>BE33*2000/M33</f>
        <v>0.96819920297413675</v>
      </c>
      <c r="BG33" s="13"/>
      <c r="BH33" s="13" t="s">
        <v>10</v>
      </c>
      <c r="BI33" s="13" t="s">
        <v>10</v>
      </c>
      <c r="BJ33" s="13" t="s">
        <v>10</v>
      </c>
      <c r="BK33" s="13" t="s">
        <v>10</v>
      </c>
      <c r="BL33" s="13" t="s">
        <v>10</v>
      </c>
      <c r="BM33" s="13" t="s">
        <v>11</v>
      </c>
      <c r="BN33" s="14" t="s">
        <v>11</v>
      </c>
    </row>
    <row r="34" spans="1:66" ht="20.100000000000001" customHeight="1" x14ac:dyDescent="0.25">
      <c r="A34" s="43" t="s">
        <v>452</v>
      </c>
      <c r="B34" s="13" t="s">
        <v>453</v>
      </c>
      <c r="C34" s="13" t="s">
        <v>454</v>
      </c>
      <c r="D34" s="13">
        <v>44360</v>
      </c>
      <c r="E34" s="13" t="s">
        <v>452</v>
      </c>
      <c r="F34" s="13">
        <v>44045</v>
      </c>
      <c r="G34" s="13">
        <v>200072734</v>
      </c>
      <c r="H34" s="13" t="s">
        <v>443</v>
      </c>
      <c r="I34" s="13">
        <v>129</v>
      </c>
      <c r="J34" s="13">
        <v>1</v>
      </c>
      <c r="K34" s="13">
        <v>1</v>
      </c>
      <c r="L34" s="13" t="s">
        <v>442</v>
      </c>
      <c r="M34" s="13">
        <v>4003</v>
      </c>
      <c r="N34" s="13" t="s">
        <v>11</v>
      </c>
      <c r="O34" s="13" t="s">
        <v>10</v>
      </c>
      <c r="P34" s="13" t="s">
        <v>812</v>
      </c>
      <c r="Q34" s="13">
        <v>14</v>
      </c>
      <c r="R34" s="13">
        <v>30</v>
      </c>
      <c r="S34" s="13">
        <v>1</v>
      </c>
      <c r="T34" s="13" t="s">
        <v>10</v>
      </c>
      <c r="U34" s="13" t="s">
        <v>17</v>
      </c>
      <c r="V34" s="13">
        <v>350</v>
      </c>
      <c r="W34" s="22">
        <f>V34/M34</f>
        <v>8.7434424181863604E-2</v>
      </c>
      <c r="X34" s="13">
        <v>12566</v>
      </c>
      <c r="Y34" s="13">
        <v>1377</v>
      </c>
      <c r="Z34" s="13">
        <v>2215</v>
      </c>
      <c r="AA34" s="13">
        <v>0</v>
      </c>
      <c r="AB34" s="13">
        <v>37</v>
      </c>
      <c r="AC34" s="31">
        <f>X34+Y34+Z34+AA34</f>
        <v>16158</v>
      </c>
      <c r="AD34" s="30">
        <f>AC34/M34</f>
        <v>4.0364726455158628</v>
      </c>
      <c r="AE34" s="30">
        <f>AC34/V34</f>
        <v>46.165714285714287</v>
      </c>
      <c r="AF34" s="13">
        <v>567</v>
      </c>
      <c r="AG34" s="13">
        <v>36</v>
      </c>
      <c r="AH34" s="13">
        <v>56</v>
      </c>
      <c r="AI34" s="13">
        <v>0</v>
      </c>
      <c r="AJ34" s="13">
        <f>AF34+AG34+AH34+AI34</f>
        <v>659</v>
      </c>
      <c r="AK34" s="33">
        <f>AJ34*100/M34</f>
        <v>16.462653010242317</v>
      </c>
      <c r="AL34" s="33">
        <f>AC34/AJ34</f>
        <v>24.518968133535662</v>
      </c>
      <c r="AM34" s="33">
        <f>AL34/2</f>
        <v>12.259484066767831</v>
      </c>
      <c r="AN34" s="13">
        <v>62</v>
      </c>
      <c r="AO34" s="13">
        <v>2</v>
      </c>
      <c r="AP34" s="13">
        <v>1021</v>
      </c>
      <c r="AQ34" s="33">
        <f>AP34*100/M34</f>
        <v>25.505870597052212</v>
      </c>
      <c r="AR34" s="15">
        <v>1020.904355971897</v>
      </c>
      <c r="AS34" s="33">
        <f>AR34*100/M34</f>
        <v>25.503481288331177</v>
      </c>
      <c r="AT34" s="13">
        <v>6564</v>
      </c>
      <c r="AU34" s="13">
        <v>41611</v>
      </c>
      <c r="AV34" s="33">
        <f>AU34/M34</f>
        <v>10.394953784661503</v>
      </c>
      <c r="AW34" s="33">
        <f>AU34/AC34</f>
        <v>2.5752568387176629</v>
      </c>
      <c r="AX34" s="13">
        <v>840</v>
      </c>
      <c r="AY34" s="13">
        <v>17</v>
      </c>
      <c r="AZ34" s="13">
        <v>6</v>
      </c>
      <c r="BA34" s="13">
        <f>AX34+AY34+AZ34</f>
        <v>863</v>
      </c>
      <c r="BB34" s="15">
        <v>4747.7089603061859</v>
      </c>
      <c r="BC34" s="15">
        <v>10535.000256937306</v>
      </c>
      <c r="BD34" s="33">
        <f>BC34/M34</f>
        <v>2.6317762320602816</v>
      </c>
      <c r="BE34" s="16">
        <v>1.95</v>
      </c>
      <c r="BF34" s="33">
        <f>BE34*2000/M34</f>
        <v>0.9742692980264801</v>
      </c>
      <c r="BG34" s="13">
        <v>7</v>
      </c>
      <c r="BH34" s="13" t="s">
        <v>11</v>
      </c>
      <c r="BI34" s="13" t="s">
        <v>11</v>
      </c>
      <c r="BJ34" s="13" t="s">
        <v>10</v>
      </c>
      <c r="BK34" s="13" t="s">
        <v>11</v>
      </c>
      <c r="BL34" s="13" t="s">
        <v>11</v>
      </c>
      <c r="BM34" s="13" t="s">
        <v>11</v>
      </c>
      <c r="BN34" s="14" t="s">
        <v>10</v>
      </c>
    </row>
    <row r="35" spans="1:66" ht="20.100000000000001" customHeight="1" x14ac:dyDescent="0.25">
      <c r="A35" s="43" t="s">
        <v>382</v>
      </c>
      <c r="B35" s="13" t="s">
        <v>383</v>
      </c>
      <c r="C35" s="13" t="s">
        <v>384</v>
      </c>
      <c r="D35" s="13">
        <v>44560</v>
      </c>
      <c r="E35" s="13" t="s">
        <v>382</v>
      </c>
      <c r="F35" s="13">
        <v>44046</v>
      </c>
      <c r="G35" s="13">
        <v>244400586</v>
      </c>
      <c r="H35" s="13" t="s">
        <v>163</v>
      </c>
      <c r="I35" s="13">
        <v>106</v>
      </c>
      <c r="J35" s="13">
        <v>1</v>
      </c>
      <c r="K35" s="13">
        <v>1</v>
      </c>
      <c r="L35" s="13"/>
      <c r="M35" s="13">
        <v>2674</v>
      </c>
      <c r="N35" s="13" t="s">
        <v>11</v>
      </c>
      <c r="O35" s="13" t="s">
        <v>11</v>
      </c>
      <c r="P35" s="13"/>
      <c r="Q35" s="13">
        <v>10</v>
      </c>
      <c r="R35" s="13">
        <v>11</v>
      </c>
      <c r="S35" s="13">
        <v>0</v>
      </c>
      <c r="T35" s="13" t="s">
        <v>11</v>
      </c>
      <c r="U35" s="13"/>
      <c r="V35" s="13">
        <v>70</v>
      </c>
      <c r="W35" s="22">
        <f>V35/M35</f>
        <v>2.6178010471204188E-2</v>
      </c>
      <c r="X35" s="13">
        <v>2940</v>
      </c>
      <c r="Y35" s="13">
        <v>0</v>
      </c>
      <c r="Z35" s="13">
        <v>0</v>
      </c>
      <c r="AA35" s="13"/>
      <c r="AB35" s="13">
        <v>18</v>
      </c>
      <c r="AC35" s="31">
        <f>X35+Y35+Z35+AA35</f>
        <v>2940</v>
      </c>
      <c r="AD35" s="30">
        <f>AC35/M35</f>
        <v>1.0994764397905759</v>
      </c>
      <c r="AE35" s="30">
        <f>AC35/V35</f>
        <v>42</v>
      </c>
      <c r="AF35" s="13">
        <v>484</v>
      </c>
      <c r="AG35" s="13">
        <v>0</v>
      </c>
      <c r="AH35" s="13">
        <v>0</v>
      </c>
      <c r="AI35" s="13"/>
      <c r="AJ35" s="13">
        <f>AF35+AG35+AH35+AI35</f>
        <v>484</v>
      </c>
      <c r="AK35" s="33">
        <f>AJ35*100/M35</f>
        <v>18.100224382946895</v>
      </c>
      <c r="AL35" s="33">
        <f>AC35/AJ35</f>
        <v>6.0743801652892566</v>
      </c>
      <c r="AM35" s="33">
        <f>AL35/2</f>
        <v>3.0371900826446283</v>
      </c>
      <c r="AN35" s="13">
        <v>0</v>
      </c>
      <c r="AO35" s="13">
        <v>0</v>
      </c>
      <c r="AP35" s="13">
        <v>339</v>
      </c>
      <c r="AQ35" s="33">
        <f>AP35*100/M35</f>
        <v>12.677636499626029</v>
      </c>
      <c r="AR35" s="13">
        <v>150</v>
      </c>
      <c r="AS35" s="33">
        <f>AR35*100/M35</f>
        <v>5.6095736724008978</v>
      </c>
      <c r="AT35" s="13">
        <v>1936</v>
      </c>
      <c r="AU35" s="13">
        <v>4232</v>
      </c>
      <c r="AV35" s="33">
        <f>AU35/M35</f>
        <v>1.5826477187733732</v>
      </c>
      <c r="AW35" s="33">
        <f>AU35/AC35</f>
        <v>1.4394557823129253</v>
      </c>
      <c r="AX35" s="13">
        <v>1133</v>
      </c>
      <c r="AY35" s="13"/>
      <c r="AZ35" s="13"/>
      <c r="BA35" s="13">
        <f>AX35+AY35+AZ35</f>
        <v>1133</v>
      </c>
      <c r="BB35" s="13">
        <v>0</v>
      </c>
      <c r="BC35" s="13">
        <v>4638</v>
      </c>
      <c r="BD35" s="33">
        <f>BC35/M35</f>
        <v>1.7344801795063576</v>
      </c>
      <c r="BE35" s="13"/>
      <c r="BF35" s="33">
        <f>BE35*2000/M35</f>
        <v>0</v>
      </c>
      <c r="BG35" s="13">
        <v>8</v>
      </c>
      <c r="BH35" s="13" t="s">
        <v>10</v>
      </c>
      <c r="BI35" s="13" t="s">
        <v>11</v>
      </c>
      <c r="BJ35" s="13" t="s">
        <v>11</v>
      </c>
      <c r="BK35" s="13" t="s">
        <v>10</v>
      </c>
      <c r="BL35" s="13" t="s">
        <v>11</v>
      </c>
      <c r="BM35" s="13" t="s">
        <v>11</v>
      </c>
      <c r="BN35" s="14" t="s">
        <v>10</v>
      </c>
    </row>
    <row r="36" spans="1:66" ht="20.100000000000001" customHeight="1" x14ac:dyDescent="0.25">
      <c r="A36" s="43" t="s">
        <v>621</v>
      </c>
      <c r="B36" s="13" t="s">
        <v>622</v>
      </c>
      <c r="C36" s="13" t="s">
        <v>623</v>
      </c>
      <c r="D36" s="13">
        <v>44521</v>
      </c>
      <c r="E36" s="13" t="s">
        <v>621</v>
      </c>
      <c r="F36" s="13">
        <v>44048</v>
      </c>
      <c r="G36" s="13">
        <v>244400552</v>
      </c>
      <c r="H36" s="13" t="s">
        <v>12</v>
      </c>
      <c r="I36" s="13">
        <v>183</v>
      </c>
      <c r="J36" s="13">
        <v>1</v>
      </c>
      <c r="K36" s="13">
        <v>1</v>
      </c>
      <c r="L36" s="13" t="s">
        <v>9</v>
      </c>
      <c r="M36" s="13">
        <v>2578</v>
      </c>
      <c r="N36" s="13" t="s">
        <v>11</v>
      </c>
      <c r="O36" s="13" t="s">
        <v>10</v>
      </c>
      <c r="P36" s="13" t="s">
        <v>631</v>
      </c>
      <c r="Q36" s="13">
        <v>8.5</v>
      </c>
      <c r="R36" s="13">
        <v>5</v>
      </c>
      <c r="S36" s="13">
        <v>1</v>
      </c>
      <c r="T36" s="13" t="s">
        <v>10</v>
      </c>
      <c r="U36" s="13" t="s">
        <v>68</v>
      </c>
      <c r="V36" s="13">
        <v>131</v>
      </c>
      <c r="W36" s="22">
        <f>V36/M36</f>
        <v>5.0814584949573312E-2</v>
      </c>
      <c r="X36" s="13">
        <v>4654</v>
      </c>
      <c r="Y36" s="13">
        <v>80</v>
      </c>
      <c r="Z36" s="13">
        <v>379</v>
      </c>
      <c r="AA36" s="13">
        <v>0</v>
      </c>
      <c r="AB36" s="13">
        <v>24</v>
      </c>
      <c r="AC36" s="31">
        <f>X36+Y36+Z36+AA36</f>
        <v>5113</v>
      </c>
      <c r="AD36" s="30">
        <f>AC36/M36</f>
        <v>1.9833204034134988</v>
      </c>
      <c r="AE36" s="30">
        <f>AC36/V36</f>
        <v>39.030534351145036</v>
      </c>
      <c r="AF36" s="13">
        <v>273</v>
      </c>
      <c r="AG36" s="13">
        <v>0</v>
      </c>
      <c r="AH36" s="13">
        <v>10</v>
      </c>
      <c r="AI36" s="13">
        <v>0</v>
      </c>
      <c r="AJ36" s="13">
        <f>AF36+AG36+AH36+AI36</f>
        <v>283</v>
      </c>
      <c r="AK36" s="33">
        <f>AJ36*100/M36</f>
        <v>10.977501939487976</v>
      </c>
      <c r="AL36" s="33">
        <f>AC36/AJ36</f>
        <v>18.06713780918728</v>
      </c>
      <c r="AM36" s="33">
        <f>AL36/2</f>
        <v>9.0335689045936398</v>
      </c>
      <c r="AN36" s="13">
        <v>0</v>
      </c>
      <c r="AO36" s="13">
        <v>0</v>
      </c>
      <c r="AP36" s="13">
        <v>1071</v>
      </c>
      <c r="AQ36" s="33">
        <f>AP36*100/M36</f>
        <v>41.543832428238943</v>
      </c>
      <c r="AR36" s="15">
        <v>1055.0789022298457</v>
      </c>
      <c r="AS36" s="33">
        <f>AR36*100/M36</f>
        <v>40.926256874703093</v>
      </c>
      <c r="AT36" s="13"/>
      <c r="AU36" s="13">
        <v>13849</v>
      </c>
      <c r="AV36" s="33">
        <f>AU36/M36</f>
        <v>5.3719937936384792</v>
      </c>
      <c r="AW36" s="33">
        <f>AU36/AC36</f>
        <v>2.7085859573635829</v>
      </c>
      <c r="AX36" s="13"/>
      <c r="AY36" s="13"/>
      <c r="AZ36" s="13"/>
      <c r="BA36" s="13">
        <f>AX36+AY36+AZ36</f>
        <v>0</v>
      </c>
      <c r="BB36" s="15">
        <v>1301.610758386242</v>
      </c>
      <c r="BC36" s="15">
        <v>3545.3205600589536</v>
      </c>
      <c r="BD36" s="33">
        <f>BC36/M36</f>
        <v>1.3752213188746911</v>
      </c>
      <c r="BE36" s="18">
        <v>0.77542768584712296</v>
      </c>
      <c r="BF36" s="33">
        <f>BE36*2000/M36</f>
        <v>0.60157306892717066</v>
      </c>
      <c r="BG36" s="13">
        <v>15</v>
      </c>
      <c r="BH36" s="13" t="s">
        <v>11</v>
      </c>
      <c r="BI36" s="13" t="s">
        <v>11</v>
      </c>
      <c r="BJ36" s="13" t="s">
        <v>11</v>
      </c>
      <c r="BK36" s="13" t="s">
        <v>11</v>
      </c>
      <c r="BL36" s="13" t="s">
        <v>11</v>
      </c>
      <c r="BM36" s="13" t="s">
        <v>11</v>
      </c>
      <c r="BN36" s="14" t="s">
        <v>11</v>
      </c>
    </row>
    <row r="37" spans="1:66" ht="20.100000000000001" customHeight="1" x14ac:dyDescent="0.25">
      <c r="A37" s="43" t="s">
        <v>38</v>
      </c>
      <c r="B37" s="13" t="s">
        <v>39</v>
      </c>
      <c r="C37" s="13" t="s">
        <v>40</v>
      </c>
      <c r="D37" s="13">
        <v>44160</v>
      </c>
      <c r="E37" s="13" t="s">
        <v>38</v>
      </c>
      <c r="F37" s="13">
        <v>44050</v>
      </c>
      <c r="G37" s="13">
        <v>200000438</v>
      </c>
      <c r="H37" s="13" t="s">
        <v>42</v>
      </c>
      <c r="I37" s="13">
        <v>7</v>
      </c>
      <c r="J37" s="13">
        <v>1</v>
      </c>
      <c r="K37" s="13">
        <v>1</v>
      </c>
      <c r="L37" s="13" t="s">
        <v>41</v>
      </c>
      <c r="M37" s="13">
        <v>3047</v>
      </c>
      <c r="N37" s="13" t="s">
        <v>11</v>
      </c>
      <c r="O37" s="13" t="s">
        <v>11</v>
      </c>
      <c r="P37" s="13"/>
      <c r="Q37" s="13">
        <v>12</v>
      </c>
      <c r="R37" s="13">
        <v>9</v>
      </c>
      <c r="S37" s="13">
        <v>1</v>
      </c>
      <c r="T37" s="13" t="s">
        <v>11</v>
      </c>
      <c r="U37" s="13" t="s">
        <v>17</v>
      </c>
      <c r="V37" s="13">
        <v>202</v>
      </c>
      <c r="W37" s="22">
        <f>V37/M37</f>
        <v>6.62947161142107E-2</v>
      </c>
      <c r="X37" s="13">
        <v>6866</v>
      </c>
      <c r="Y37" s="13">
        <v>101</v>
      </c>
      <c r="Z37" s="13">
        <v>96</v>
      </c>
      <c r="AA37" s="13">
        <v>2</v>
      </c>
      <c r="AB37" s="13">
        <v>9</v>
      </c>
      <c r="AC37" s="31">
        <f>X37+Y37+Z37+AA37</f>
        <v>7065</v>
      </c>
      <c r="AD37" s="30">
        <f>AC37/M37</f>
        <v>2.3186741056777156</v>
      </c>
      <c r="AE37" s="30">
        <f>AC37/V37</f>
        <v>34.975247524752476</v>
      </c>
      <c r="AF37" s="13">
        <v>293</v>
      </c>
      <c r="AG37" s="13">
        <v>0</v>
      </c>
      <c r="AH37" s="13">
        <v>0</v>
      </c>
      <c r="AI37" s="13">
        <v>0</v>
      </c>
      <c r="AJ37" s="13">
        <f>AF37+AG37+AH37+AI37</f>
        <v>293</v>
      </c>
      <c r="AK37" s="33">
        <f>AJ37*100/M37</f>
        <v>9.6160157531998696</v>
      </c>
      <c r="AL37" s="33">
        <f>AC37/AJ37</f>
        <v>24.112627986348123</v>
      </c>
      <c r="AM37" s="33">
        <f>AL37/2</f>
        <v>12.056313993174061</v>
      </c>
      <c r="AN37" s="13">
        <v>8</v>
      </c>
      <c r="AO37" s="13">
        <v>0</v>
      </c>
      <c r="AP37" s="13">
        <v>542</v>
      </c>
      <c r="AQ37" s="33">
        <f>AP37*100/M37</f>
        <v>17.787988185100097</v>
      </c>
      <c r="AR37" s="15">
        <v>542.54621364814284</v>
      </c>
      <c r="AS37" s="33">
        <f>AR37*100/M37</f>
        <v>17.80591446170472</v>
      </c>
      <c r="AT37" s="13">
        <v>11982</v>
      </c>
      <c r="AU37" s="13">
        <v>23423</v>
      </c>
      <c r="AV37" s="33">
        <f>AU37/M37</f>
        <v>7.6872333442730554</v>
      </c>
      <c r="AW37" s="33">
        <f>AU37/AC37</f>
        <v>3.3153573956121725</v>
      </c>
      <c r="AX37" s="13">
        <v>1371</v>
      </c>
      <c r="AY37" s="13">
        <v>8</v>
      </c>
      <c r="AZ37" s="13">
        <v>19</v>
      </c>
      <c r="BA37" s="13">
        <f>AX37+AY37+AZ37</f>
        <v>1398</v>
      </c>
      <c r="BB37" s="15">
        <v>133.95594088850254</v>
      </c>
      <c r="BC37" s="15">
        <v>5760.5546357615895</v>
      </c>
      <c r="BD37" s="33">
        <f>BC37/M37</f>
        <v>1.8905660110802722</v>
      </c>
      <c r="BE37" s="19">
        <v>0.5</v>
      </c>
      <c r="BF37" s="33">
        <f>BE37*2000/M37</f>
        <v>0.32819166393173616</v>
      </c>
      <c r="BG37" s="13">
        <v>14</v>
      </c>
      <c r="BH37" s="13" t="s">
        <v>10</v>
      </c>
      <c r="BI37" s="13" t="s">
        <v>11</v>
      </c>
      <c r="BJ37" s="13" t="s">
        <v>10</v>
      </c>
      <c r="BK37" s="13" t="s">
        <v>11</v>
      </c>
      <c r="BL37" s="13" t="s">
        <v>11</v>
      </c>
      <c r="BM37" s="13" t="s">
        <v>11</v>
      </c>
      <c r="BN37" s="14" t="s">
        <v>10</v>
      </c>
    </row>
    <row r="38" spans="1:66" ht="20.100000000000001" customHeight="1" x14ac:dyDescent="0.25">
      <c r="A38" s="43" t="s">
        <v>336</v>
      </c>
      <c r="B38" s="13" t="s">
        <v>337</v>
      </c>
      <c r="C38" s="13" t="s">
        <v>338</v>
      </c>
      <c r="D38" s="13">
        <v>44590</v>
      </c>
      <c r="E38" s="13" t="s">
        <v>336</v>
      </c>
      <c r="F38" s="13">
        <v>44051</v>
      </c>
      <c r="G38" s="13">
        <v>200072726</v>
      </c>
      <c r="H38" s="13" t="s">
        <v>258</v>
      </c>
      <c r="I38" s="13">
        <v>92</v>
      </c>
      <c r="J38" s="13">
        <v>1</v>
      </c>
      <c r="K38" s="13">
        <v>1</v>
      </c>
      <c r="L38" s="13" t="s">
        <v>257</v>
      </c>
      <c r="M38" s="13">
        <v>3915</v>
      </c>
      <c r="N38" s="13" t="s">
        <v>10</v>
      </c>
      <c r="O38" s="13" t="s">
        <v>11</v>
      </c>
      <c r="P38" s="13"/>
      <c r="Q38" s="13">
        <v>12</v>
      </c>
      <c r="R38" s="13">
        <v>15</v>
      </c>
      <c r="S38" s="13">
        <v>2</v>
      </c>
      <c r="T38" s="13" t="s">
        <v>10</v>
      </c>
      <c r="U38" s="13" t="s">
        <v>17</v>
      </c>
      <c r="V38" s="13">
        <v>265</v>
      </c>
      <c r="W38" s="22">
        <f>V38/M38</f>
        <v>6.7688378033205626E-2</v>
      </c>
      <c r="X38" s="13">
        <v>6593</v>
      </c>
      <c r="Y38" s="13">
        <v>1366</v>
      </c>
      <c r="Z38" s="13">
        <v>436</v>
      </c>
      <c r="AA38" s="13">
        <v>0</v>
      </c>
      <c r="AB38" s="13">
        <v>23</v>
      </c>
      <c r="AC38" s="31">
        <f>X38+Y38+Z38+AA38</f>
        <v>8395</v>
      </c>
      <c r="AD38" s="30">
        <f>AC38/M38</f>
        <v>2.1443167305236273</v>
      </c>
      <c r="AE38" s="30">
        <f>AC38/V38</f>
        <v>31.679245283018869</v>
      </c>
      <c r="AF38" s="13">
        <v>499</v>
      </c>
      <c r="AG38" s="13">
        <v>138</v>
      </c>
      <c r="AH38" s="13">
        <v>64</v>
      </c>
      <c r="AI38" s="13">
        <v>0</v>
      </c>
      <c r="AJ38" s="13">
        <f>AF38+AG38+AH38+AI38</f>
        <v>701</v>
      </c>
      <c r="AK38" s="33">
        <f>AJ38*100/M38</f>
        <v>17.905491698595146</v>
      </c>
      <c r="AL38" s="33">
        <f>AC38/AJ38</f>
        <v>11.975748930099858</v>
      </c>
      <c r="AM38" s="33">
        <f>AL38/2</f>
        <v>5.9878744650499289</v>
      </c>
      <c r="AN38" s="13"/>
      <c r="AO38" s="13"/>
      <c r="AP38" s="13">
        <v>791</v>
      </c>
      <c r="AQ38" s="33">
        <f>AP38*100/M38</f>
        <v>20.204342273307791</v>
      </c>
      <c r="AR38" s="15">
        <v>502.88741721854302</v>
      </c>
      <c r="AS38" s="33">
        <f>AR38*100/M38</f>
        <v>12.845144756540053</v>
      </c>
      <c r="AT38" s="13">
        <v>4563</v>
      </c>
      <c r="AU38" s="13">
        <v>21593</v>
      </c>
      <c r="AV38" s="33">
        <f>AU38/M38</f>
        <v>5.515453384418902</v>
      </c>
      <c r="AW38" s="33">
        <f>AU38/AC38</f>
        <v>2.572126265634306</v>
      </c>
      <c r="AX38" s="13">
        <v>1440</v>
      </c>
      <c r="AY38" s="13">
        <v>2</v>
      </c>
      <c r="AZ38" s="13">
        <v>61</v>
      </c>
      <c r="BA38" s="13">
        <f>AX38+AY38+AZ38</f>
        <v>1503</v>
      </c>
      <c r="BB38" s="15">
        <v>3695.4990315539203</v>
      </c>
      <c r="BC38" s="15">
        <v>6694.7637195121952</v>
      </c>
      <c r="BD38" s="33">
        <f>BC38/M38</f>
        <v>1.7100290471295518</v>
      </c>
      <c r="BE38" s="16">
        <v>1.1100000000000001</v>
      </c>
      <c r="BF38" s="33">
        <f>BE38*2000/M38</f>
        <v>0.56704980842911878</v>
      </c>
      <c r="BG38" s="13">
        <v>16</v>
      </c>
      <c r="BH38" s="13" t="s">
        <v>10</v>
      </c>
      <c r="BI38" s="13" t="s">
        <v>10</v>
      </c>
      <c r="BJ38" s="13" t="s">
        <v>10</v>
      </c>
      <c r="BK38" s="13" t="s">
        <v>11</v>
      </c>
      <c r="BL38" s="13" t="s">
        <v>10</v>
      </c>
      <c r="BM38" s="13" t="s">
        <v>10</v>
      </c>
      <c r="BN38" s="14" t="s">
        <v>10</v>
      </c>
    </row>
    <row r="39" spans="1:66" ht="20.100000000000001" customHeight="1" x14ac:dyDescent="0.25">
      <c r="A39" s="43" t="s">
        <v>627</v>
      </c>
      <c r="B39" s="13" t="s">
        <v>628</v>
      </c>
      <c r="C39" s="13" t="s">
        <v>629</v>
      </c>
      <c r="D39" s="13">
        <v>44450</v>
      </c>
      <c r="E39" s="13" t="s">
        <v>627</v>
      </c>
      <c r="F39" s="13">
        <v>44029</v>
      </c>
      <c r="G39" s="13">
        <v>200067866</v>
      </c>
      <c r="H39" s="13" t="s">
        <v>392</v>
      </c>
      <c r="I39" s="13">
        <v>185</v>
      </c>
      <c r="J39" s="13">
        <v>1</v>
      </c>
      <c r="K39" s="13">
        <v>1</v>
      </c>
      <c r="L39" s="13" t="s">
        <v>630</v>
      </c>
      <c r="M39" s="13">
        <v>7275</v>
      </c>
      <c r="N39" s="13" t="s">
        <v>11</v>
      </c>
      <c r="O39" s="13" t="s">
        <v>10</v>
      </c>
      <c r="P39" s="13" t="s">
        <v>631</v>
      </c>
      <c r="Q39" s="13">
        <v>16</v>
      </c>
      <c r="R39" s="13">
        <v>30</v>
      </c>
      <c r="S39" s="13">
        <v>4</v>
      </c>
      <c r="T39" s="13" t="s">
        <v>10</v>
      </c>
      <c r="U39" s="13" t="s">
        <v>117</v>
      </c>
      <c r="V39" s="13">
        <v>347</v>
      </c>
      <c r="W39" s="22">
        <f>V39/M39</f>
        <v>4.7697594501718212E-2</v>
      </c>
      <c r="X39" s="13">
        <v>19344</v>
      </c>
      <c r="Y39" s="13">
        <v>379</v>
      </c>
      <c r="Z39" s="13">
        <v>0</v>
      </c>
      <c r="AA39" s="13">
        <v>176</v>
      </c>
      <c r="AB39" s="13">
        <v>28</v>
      </c>
      <c r="AC39" s="31">
        <f>X39+Y39+Z39+AA39</f>
        <v>19899</v>
      </c>
      <c r="AD39" s="30">
        <f>AC39/M39</f>
        <v>2.7352577319587628</v>
      </c>
      <c r="AE39" s="30">
        <f>AC39/V39</f>
        <v>57.345821325648416</v>
      </c>
      <c r="AF39" s="13">
        <v>2023</v>
      </c>
      <c r="AG39" s="13">
        <v>8</v>
      </c>
      <c r="AH39" s="13">
        <v>0</v>
      </c>
      <c r="AI39" s="13">
        <v>32</v>
      </c>
      <c r="AJ39" s="13">
        <f>AF39+AG39+AH39+AI39</f>
        <v>2063</v>
      </c>
      <c r="AK39" s="33">
        <f>AJ39*100/M39</f>
        <v>28.357388316151201</v>
      </c>
      <c r="AL39" s="33">
        <f>AC39/AJ39</f>
        <v>9.6456616577799323</v>
      </c>
      <c r="AM39" s="33">
        <f>AL39/2</f>
        <v>4.8228308288899662</v>
      </c>
      <c r="AN39" s="13">
        <v>0</v>
      </c>
      <c r="AO39" s="13">
        <v>0</v>
      </c>
      <c r="AP39" s="13">
        <v>1390</v>
      </c>
      <c r="AQ39" s="33">
        <f>AP39*100/M39</f>
        <v>19.106529209621993</v>
      </c>
      <c r="AR39" s="13">
        <v>1390</v>
      </c>
      <c r="AS39" s="33">
        <f>AR39*100/M39</f>
        <v>19.106529209621993</v>
      </c>
      <c r="AT39" s="13">
        <v>13637</v>
      </c>
      <c r="AU39" s="13">
        <v>45841</v>
      </c>
      <c r="AV39" s="33">
        <f>AU39/M39</f>
        <v>6.3011683848797251</v>
      </c>
      <c r="AW39" s="33">
        <f>AU39/AC39</f>
        <v>2.3036836021910649</v>
      </c>
      <c r="AX39" s="13">
        <v>39</v>
      </c>
      <c r="AY39" s="13">
        <v>3</v>
      </c>
      <c r="AZ39" s="13">
        <v>0</v>
      </c>
      <c r="BA39" s="13">
        <f>AX39+AY39+AZ39</f>
        <v>42</v>
      </c>
      <c r="BB39" s="13">
        <v>12000</v>
      </c>
      <c r="BC39" s="13">
        <v>0</v>
      </c>
      <c r="BD39" s="33">
        <f>BC39/M39</f>
        <v>0</v>
      </c>
      <c r="BE39" s="13">
        <v>3</v>
      </c>
      <c r="BF39" s="33">
        <f>BE39*2000/M39</f>
        <v>0.82474226804123707</v>
      </c>
      <c r="BG39" s="13">
        <v>30</v>
      </c>
      <c r="BH39" s="13" t="s">
        <v>10</v>
      </c>
      <c r="BI39" s="13" t="s">
        <v>10</v>
      </c>
      <c r="BJ39" s="13" t="s">
        <v>10</v>
      </c>
      <c r="BK39" s="13" t="s">
        <v>11</v>
      </c>
      <c r="BL39" s="13" t="s">
        <v>10</v>
      </c>
      <c r="BM39" s="13" t="s">
        <v>10</v>
      </c>
      <c r="BN39" s="14" t="s">
        <v>11</v>
      </c>
    </row>
    <row r="40" spans="1:66" ht="20.100000000000001" customHeight="1" x14ac:dyDescent="0.25">
      <c r="A40" s="43" t="s">
        <v>455</v>
      </c>
      <c r="B40" s="13" t="s">
        <v>456</v>
      </c>
      <c r="C40" s="13" t="s">
        <v>123</v>
      </c>
      <c r="D40" s="13">
        <v>44480</v>
      </c>
      <c r="E40" s="13" t="s">
        <v>455</v>
      </c>
      <c r="F40" s="13">
        <v>44052</v>
      </c>
      <c r="G40" s="13">
        <v>244400644</v>
      </c>
      <c r="H40" s="13" t="s">
        <v>59</v>
      </c>
      <c r="I40" s="13">
        <v>130</v>
      </c>
      <c r="J40" s="13">
        <v>1</v>
      </c>
      <c r="K40" s="13">
        <v>1</v>
      </c>
      <c r="L40" s="13" t="s">
        <v>63</v>
      </c>
      <c r="M40" s="13">
        <v>8201</v>
      </c>
      <c r="N40" s="13" t="s">
        <v>10</v>
      </c>
      <c r="O40" s="13" t="s">
        <v>11</v>
      </c>
      <c r="P40" s="13"/>
      <c r="Q40" s="13">
        <v>21</v>
      </c>
      <c r="R40" s="13">
        <v>45</v>
      </c>
      <c r="S40" s="13">
        <v>2</v>
      </c>
      <c r="T40" s="13" t="s">
        <v>10</v>
      </c>
      <c r="U40" s="13" t="s">
        <v>810</v>
      </c>
      <c r="V40" s="13">
        <v>450</v>
      </c>
      <c r="W40" s="22">
        <f>V40/M40</f>
        <v>5.487135715156688E-2</v>
      </c>
      <c r="X40" s="13">
        <v>12641</v>
      </c>
      <c r="Y40" s="13">
        <v>111</v>
      </c>
      <c r="Z40" s="13">
        <v>1778</v>
      </c>
      <c r="AA40" s="13">
        <v>6</v>
      </c>
      <c r="AB40" s="13">
        <v>32</v>
      </c>
      <c r="AC40" s="31">
        <f>X40+Y40+Z40+AA40</f>
        <v>14536</v>
      </c>
      <c r="AD40" s="30">
        <f>AC40/M40</f>
        <v>1.772466772344836</v>
      </c>
      <c r="AE40" s="30">
        <f>AC40/V40</f>
        <v>32.30222222222222</v>
      </c>
      <c r="AF40" s="13">
        <v>1099</v>
      </c>
      <c r="AG40" s="13">
        <v>1</v>
      </c>
      <c r="AH40" s="13">
        <v>37</v>
      </c>
      <c r="AI40" s="13">
        <v>2</v>
      </c>
      <c r="AJ40" s="13">
        <f>AF40+AG40+AH40+AI40</f>
        <v>1139</v>
      </c>
      <c r="AK40" s="33">
        <f>AJ40*100/M40</f>
        <v>13.888550176807707</v>
      </c>
      <c r="AL40" s="33">
        <f>AC40/AJ40</f>
        <v>12.762071992976296</v>
      </c>
      <c r="AM40" s="33">
        <f>AL40/2</f>
        <v>6.3810359964881478</v>
      </c>
      <c r="AN40" s="13">
        <v>17</v>
      </c>
      <c r="AO40" s="13">
        <v>29</v>
      </c>
      <c r="AP40" s="13">
        <v>1174</v>
      </c>
      <c r="AQ40" s="33">
        <f>AP40*100/M40</f>
        <v>14.31532739909767</v>
      </c>
      <c r="AR40" s="15">
        <v>838.12065103777809</v>
      </c>
      <c r="AS40" s="33">
        <f>AR40*100/M40</f>
        <v>10.219737239821706</v>
      </c>
      <c r="AT40" s="13">
        <v>17888</v>
      </c>
      <c r="AU40" s="13">
        <v>32357</v>
      </c>
      <c r="AV40" s="33">
        <f>AU40/M40</f>
        <v>3.9454944518961104</v>
      </c>
      <c r="AW40" s="33">
        <f>AU40/AC40</f>
        <v>2.2259906439185468</v>
      </c>
      <c r="AX40" s="13">
        <v>583</v>
      </c>
      <c r="AY40" s="13">
        <v>5</v>
      </c>
      <c r="AZ40" s="13">
        <v>4</v>
      </c>
      <c r="BA40" s="13">
        <f>AX40+AY40+AZ40</f>
        <v>592</v>
      </c>
      <c r="BB40" s="15">
        <v>5413.2225326357493</v>
      </c>
      <c r="BC40" s="13">
        <v>15852</v>
      </c>
      <c r="BD40" s="33">
        <f>BC40/M40</f>
        <v>1.9329350079258627</v>
      </c>
      <c r="BE40" s="16">
        <v>3.3000000000000003</v>
      </c>
      <c r="BF40" s="33">
        <f>BE40*2000/M40</f>
        <v>0.80477990488964768</v>
      </c>
      <c r="BG40" s="13"/>
      <c r="BH40" s="13" t="s">
        <v>10</v>
      </c>
      <c r="BI40" s="13" t="s">
        <v>10</v>
      </c>
      <c r="BJ40" s="13" t="s">
        <v>10</v>
      </c>
      <c r="BK40" s="13" t="s">
        <v>10</v>
      </c>
      <c r="BL40" s="13" t="s">
        <v>10</v>
      </c>
      <c r="BM40" s="13" t="s">
        <v>10</v>
      </c>
      <c r="BN40" s="14" t="s">
        <v>10</v>
      </c>
    </row>
    <row r="41" spans="1:66" ht="20.100000000000001" customHeight="1" x14ac:dyDescent="0.25">
      <c r="A41" s="43" t="s">
        <v>470</v>
      </c>
      <c r="B41" s="13" t="s">
        <v>471</v>
      </c>
      <c r="C41" s="13" t="s">
        <v>472</v>
      </c>
      <c r="D41" s="13">
        <v>44530</v>
      </c>
      <c r="E41" s="13" t="s">
        <v>470</v>
      </c>
      <c r="F41" s="13">
        <v>44053</v>
      </c>
      <c r="G41" s="13">
        <v>200000438</v>
      </c>
      <c r="H41" s="13" t="s">
        <v>42</v>
      </c>
      <c r="I41" s="13">
        <v>135</v>
      </c>
      <c r="J41" s="13">
        <v>1</v>
      </c>
      <c r="K41" s="13">
        <v>1</v>
      </c>
      <c r="L41" s="13" t="s">
        <v>41</v>
      </c>
      <c r="M41" s="13">
        <v>2327</v>
      </c>
      <c r="N41" s="13" t="s">
        <v>11</v>
      </c>
      <c r="O41" s="13" t="s">
        <v>11</v>
      </c>
      <c r="P41" s="13"/>
      <c r="Q41" s="13">
        <v>10</v>
      </c>
      <c r="R41" s="13">
        <v>15</v>
      </c>
      <c r="S41" s="13">
        <v>1</v>
      </c>
      <c r="T41" s="13" t="s">
        <v>11</v>
      </c>
      <c r="U41" s="13" t="s">
        <v>17</v>
      </c>
      <c r="V41" s="13">
        <v>180</v>
      </c>
      <c r="W41" s="22">
        <f>V41/M41</f>
        <v>7.7352814782982379E-2</v>
      </c>
      <c r="X41" s="13">
        <v>4823</v>
      </c>
      <c r="Y41" s="13">
        <v>167</v>
      </c>
      <c r="Z41" s="13">
        <v>79</v>
      </c>
      <c r="AA41" s="13">
        <v>0</v>
      </c>
      <c r="AB41" s="13">
        <v>6</v>
      </c>
      <c r="AC41" s="31">
        <f>X41+Y41+Z41+AA41</f>
        <v>5069</v>
      </c>
      <c r="AD41" s="30">
        <f>AC41/M41</f>
        <v>2.178341211860765</v>
      </c>
      <c r="AE41" s="30">
        <f>AC41/V41</f>
        <v>28.161111111111111</v>
      </c>
      <c r="AF41" s="13">
        <v>307</v>
      </c>
      <c r="AG41" s="13">
        <v>0</v>
      </c>
      <c r="AH41" s="13">
        <v>0</v>
      </c>
      <c r="AI41" s="13">
        <v>0</v>
      </c>
      <c r="AJ41" s="13">
        <f>AF41+AG41+AH41+AI41</f>
        <v>307</v>
      </c>
      <c r="AK41" s="33">
        <f>AJ41*100/M41</f>
        <v>13.19295229909755</v>
      </c>
      <c r="AL41" s="33">
        <f>AC41/AJ41</f>
        <v>16.511400651465799</v>
      </c>
      <c r="AM41" s="33">
        <f>AL41/2</f>
        <v>8.2557003257328994</v>
      </c>
      <c r="AN41" s="13">
        <v>4</v>
      </c>
      <c r="AO41" s="13">
        <v>26</v>
      </c>
      <c r="AP41" s="13">
        <v>344</v>
      </c>
      <c r="AQ41" s="33">
        <f>AP41*100/M41</f>
        <v>14.782982380747743</v>
      </c>
      <c r="AR41" s="15">
        <v>344.34667434494673</v>
      </c>
      <c r="AS41" s="33">
        <f>AR41*100/M41</f>
        <v>14.797880289855897</v>
      </c>
      <c r="AT41" s="13">
        <v>1570</v>
      </c>
      <c r="AU41" s="13">
        <v>6621</v>
      </c>
      <c r="AV41" s="33">
        <f>AU41/M41</f>
        <v>2.8452943704340354</v>
      </c>
      <c r="AW41" s="33">
        <f>AU41/AC41</f>
        <v>1.3061747879266128</v>
      </c>
      <c r="AX41" s="13">
        <v>360</v>
      </c>
      <c r="AY41" s="13">
        <v>2</v>
      </c>
      <c r="AZ41" s="13">
        <v>6</v>
      </c>
      <c r="BA41" s="13">
        <f>AX41+AY41+AZ41</f>
        <v>368</v>
      </c>
      <c r="BB41" s="15">
        <v>37.86544356499062</v>
      </c>
      <c r="BC41" s="15">
        <v>6035.8029801324501</v>
      </c>
      <c r="BD41" s="33">
        <f>BC41/M41</f>
        <v>2.5938130554931029</v>
      </c>
      <c r="BE41" s="19">
        <v>0.6</v>
      </c>
      <c r="BF41" s="33">
        <f>BE41*2000/M41</f>
        <v>0.51568543188654925</v>
      </c>
      <c r="BG41" s="13">
        <v>6</v>
      </c>
      <c r="BH41" s="13" t="s">
        <v>11</v>
      </c>
      <c r="BI41" s="13" t="s">
        <v>11</v>
      </c>
      <c r="BJ41" s="13" t="s">
        <v>10</v>
      </c>
      <c r="BK41" s="13" t="s">
        <v>11</v>
      </c>
      <c r="BL41" s="13" t="s">
        <v>10</v>
      </c>
      <c r="BM41" s="13" t="s">
        <v>11</v>
      </c>
      <c r="BN41" s="14" t="s">
        <v>10</v>
      </c>
    </row>
    <row r="42" spans="1:66" ht="20.100000000000001" hidden="1" customHeight="1" x14ac:dyDescent="0.25">
      <c r="A42" s="12" t="s">
        <v>113</v>
      </c>
      <c r="B42" s="13" t="s">
        <v>114</v>
      </c>
      <c r="C42" s="13" t="s">
        <v>115</v>
      </c>
      <c r="D42" s="13">
        <v>44210</v>
      </c>
      <c r="E42" s="13" t="s">
        <v>113</v>
      </c>
      <c r="F42" s="13">
        <v>44131</v>
      </c>
      <c r="G42" s="13">
        <v>200067346</v>
      </c>
      <c r="H42" s="13" t="s">
        <v>29</v>
      </c>
      <c r="I42" s="13">
        <v>26</v>
      </c>
      <c r="J42" s="13">
        <v>1</v>
      </c>
      <c r="K42" s="13">
        <v>0</v>
      </c>
      <c r="L42" s="13" t="s">
        <v>116</v>
      </c>
      <c r="M42" s="13">
        <v>18868</v>
      </c>
      <c r="N42" s="13" t="s">
        <v>10</v>
      </c>
      <c r="O42" s="13" t="s">
        <v>10</v>
      </c>
      <c r="P42" s="13" t="s">
        <v>33</v>
      </c>
      <c r="Q42" s="13">
        <v>22.5</v>
      </c>
      <c r="R42" s="13">
        <v>70</v>
      </c>
      <c r="S42" s="13">
        <v>9</v>
      </c>
      <c r="T42" s="13" t="s">
        <v>10</v>
      </c>
      <c r="U42" s="13" t="s">
        <v>117</v>
      </c>
      <c r="V42" s="13">
        <v>655</v>
      </c>
      <c r="W42" s="22">
        <f>V42/M42</f>
        <v>3.4714861140555435E-2</v>
      </c>
      <c r="X42" s="13">
        <v>19494</v>
      </c>
      <c r="Y42" s="13">
        <v>658</v>
      </c>
      <c r="Z42" s="13">
        <v>0</v>
      </c>
      <c r="AA42" s="13"/>
      <c r="AB42" s="13">
        <v>70</v>
      </c>
      <c r="AC42" s="31">
        <f>X42+Y42+Z42+AA42</f>
        <v>20152</v>
      </c>
      <c r="AD42" s="30">
        <f>AC42/M42</f>
        <v>1.0680517277930888</v>
      </c>
      <c r="AE42" s="30">
        <f>AC42/V42</f>
        <v>30.766412213740459</v>
      </c>
      <c r="AF42" s="13">
        <v>2923</v>
      </c>
      <c r="AG42" s="13">
        <v>30</v>
      </c>
      <c r="AH42" s="13">
        <v>0</v>
      </c>
      <c r="AI42" s="13"/>
      <c r="AJ42" s="13">
        <f>AF42+AG42+AH42+AI42</f>
        <v>2953</v>
      </c>
      <c r="AK42" s="33">
        <f>AJ42*100/M42</f>
        <v>15.650837396650413</v>
      </c>
      <c r="AL42" s="33">
        <f>AC42/AJ42</f>
        <v>6.8242465289536067</v>
      </c>
      <c r="AM42" s="33">
        <f>AL42/2</f>
        <v>3.4121232644768034</v>
      </c>
      <c r="AN42" s="13"/>
      <c r="AO42" s="13"/>
      <c r="AP42" s="13">
        <v>2528</v>
      </c>
      <c r="AQ42" s="33">
        <f>AP42*100/M42</f>
        <v>13.398346406614374</v>
      </c>
      <c r="AR42" s="13">
        <v>2062</v>
      </c>
      <c r="AS42" s="33">
        <f>AR42*100/M42</f>
        <v>10.928556285774857</v>
      </c>
      <c r="AT42" s="13"/>
      <c r="AU42" s="13">
        <v>91190</v>
      </c>
      <c r="AV42" s="33">
        <f>AU42/M42</f>
        <v>4.8330506677973286</v>
      </c>
      <c r="AW42" s="33">
        <f>AU42/AC42</f>
        <v>4.5251091703056767</v>
      </c>
      <c r="AX42" s="13"/>
      <c r="AY42" s="13"/>
      <c r="AZ42" s="13"/>
      <c r="BA42" s="13">
        <f>AX42+AY42+AZ42</f>
        <v>0</v>
      </c>
      <c r="BB42" s="13">
        <v>15200</v>
      </c>
      <c r="BC42" s="13">
        <v>40600</v>
      </c>
      <c r="BD42" s="33">
        <f>BC42/M42</f>
        <v>2.1517913928344288</v>
      </c>
      <c r="BE42" s="13">
        <v>9</v>
      </c>
      <c r="BF42" s="33">
        <f>BE42*2000/M42</f>
        <v>0.95399618401526398</v>
      </c>
      <c r="BG42" s="13"/>
      <c r="BH42" s="13" t="s">
        <v>10</v>
      </c>
      <c r="BI42" s="13" t="s">
        <v>10</v>
      </c>
      <c r="BJ42" s="13" t="s">
        <v>10</v>
      </c>
      <c r="BK42" s="13" t="s">
        <v>10</v>
      </c>
      <c r="BL42" s="13" t="s">
        <v>10</v>
      </c>
      <c r="BM42" s="13" t="s">
        <v>10</v>
      </c>
      <c r="BN42" s="14" t="s">
        <v>11</v>
      </c>
    </row>
    <row r="43" spans="1:66" ht="20.100000000000001" customHeight="1" x14ac:dyDescent="0.25">
      <c r="A43" s="43" t="s">
        <v>355</v>
      </c>
      <c r="B43" s="13" t="s">
        <v>356</v>
      </c>
      <c r="C43" s="13" t="s">
        <v>357</v>
      </c>
      <c r="D43" s="13">
        <v>44110</v>
      </c>
      <c r="E43" s="13" t="s">
        <v>355</v>
      </c>
      <c r="F43" s="13">
        <v>44054</v>
      </c>
      <c r="G43" s="13">
        <v>200072726</v>
      </c>
      <c r="H43" s="13" t="s">
        <v>258</v>
      </c>
      <c r="I43" s="13">
        <v>98</v>
      </c>
      <c r="J43" s="13">
        <v>1</v>
      </c>
      <c r="K43" s="13">
        <v>1</v>
      </c>
      <c r="L43" s="13" t="s">
        <v>257</v>
      </c>
      <c r="M43" s="13">
        <v>3122</v>
      </c>
      <c r="N43" s="13" t="s">
        <v>10</v>
      </c>
      <c r="O43" s="13" t="s">
        <v>11</v>
      </c>
      <c r="P43" s="13"/>
      <c r="Q43" s="13">
        <v>9</v>
      </c>
      <c r="R43" s="13">
        <v>8</v>
      </c>
      <c r="S43" s="13">
        <v>1</v>
      </c>
      <c r="T43" s="13" t="s">
        <v>10</v>
      </c>
      <c r="U43" s="13" t="s">
        <v>17</v>
      </c>
      <c r="V43" s="13">
        <v>95</v>
      </c>
      <c r="W43" s="22">
        <f>V43/M43</f>
        <v>3.0429212043561818E-2</v>
      </c>
      <c r="X43" s="13">
        <v>2384</v>
      </c>
      <c r="Y43" s="13">
        <v>0</v>
      </c>
      <c r="Z43" s="13">
        <v>0</v>
      </c>
      <c r="AA43" s="13"/>
      <c r="AB43" s="13">
        <v>8</v>
      </c>
      <c r="AC43" s="31">
        <f>X43+Y43+Z43+AA43</f>
        <v>2384</v>
      </c>
      <c r="AD43" s="30">
        <f>AC43/M43</f>
        <v>0.76361306854580402</v>
      </c>
      <c r="AE43" s="30">
        <f>AC43/V43</f>
        <v>25.094736842105263</v>
      </c>
      <c r="AF43" s="13">
        <v>200</v>
      </c>
      <c r="AG43" s="13">
        <v>0</v>
      </c>
      <c r="AH43" s="13">
        <v>0</v>
      </c>
      <c r="AI43" s="13"/>
      <c r="AJ43" s="13">
        <f>AF43+AG43+AH43+AI43</f>
        <v>200</v>
      </c>
      <c r="AK43" s="33">
        <f>AJ43*100/M43</f>
        <v>6.4061499039077514</v>
      </c>
      <c r="AL43" s="33">
        <f>AC43/AJ43</f>
        <v>11.92</v>
      </c>
      <c r="AM43" s="33">
        <f>AL43/2</f>
        <v>5.96</v>
      </c>
      <c r="AN43" s="13"/>
      <c r="AO43" s="13"/>
      <c r="AP43" s="13">
        <v>139</v>
      </c>
      <c r="AQ43" s="33">
        <f>AP43*100/M43</f>
        <v>4.452274183215887</v>
      </c>
      <c r="AR43" s="15">
        <v>88.370860927152322</v>
      </c>
      <c r="AS43" s="33">
        <f>AR43*100/M43</f>
        <v>2.8305849111836103</v>
      </c>
      <c r="AT43" s="13">
        <v>1939</v>
      </c>
      <c r="AU43" s="13">
        <v>4850</v>
      </c>
      <c r="AV43" s="33">
        <f>AU43/M43</f>
        <v>1.5534913516976296</v>
      </c>
      <c r="AW43" s="33">
        <f>AU43/AC43</f>
        <v>2.0343959731543624</v>
      </c>
      <c r="AX43" s="13">
        <v>537</v>
      </c>
      <c r="AY43" s="13">
        <v>3</v>
      </c>
      <c r="AZ43" s="13"/>
      <c r="BA43" s="13">
        <f>AX43+AY43+AZ43</f>
        <v>540</v>
      </c>
      <c r="BB43" s="15">
        <v>830.04539911251402</v>
      </c>
      <c r="BC43" s="15">
        <v>1910.060975609756</v>
      </c>
      <c r="BD43" s="33">
        <f>BC43/M43</f>
        <v>0.61180684676801922</v>
      </c>
      <c r="BE43" s="16">
        <v>0.56999999999999995</v>
      </c>
      <c r="BF43" s="33">
        <f>BE43*2000/M43</f>
        <v>0.36515054452274182</v>
      </c>
      <c r="BG43" s="13">
        <v>13</v>
      </c>
      <c r="BH43" s="13" t="s">
        <v>10</v>
      </c>
      <c r="BI43" s="13" t="s">
        <v>11</v>
      </c>
      <c r="BJ43" s="13" t="s">
        <v>10</v>
      </c>
      <c r="BK43" s="13" t="s">
        <v>11</v>
      </c>
      <c r="BL43" s="13" t="s">
        <v>11</v>
      </c>
      <c r="BM43" s="13" t="s">
        <v>11</v>
      </c>
      <c r="BN43" s="14" t="s">
        <v>10</v>
      </c>
    </row>
    <row r="44" spans="1:66" ht="20.100000000000001" customHeight="1" x14ac:dyDescent="0.25">
      <c r="A44" s="43" t="s">
        <v>243</v>
      </c>
      <c r="B44" s="13" t="s">
        <v>244</v>
      </c>
      <c r="C44" s="13" t="s">
        <v>145</v>
      </c>
      <c r="D44" s="13">
        <v>44130</v>
      </c>
      <c r="E44" s="13" t="s">
        <v>243</v>
      </c>
      <c r="F44" s="13">
        <v>44056</v>
      </c>
      <c r="G44" s="13">
        <v>244400503</v>
      </c>
      <c r="H44" s="13" t="s">
        <v>86</v>
      </c>
      <c r="I44" s="13">
        <v>64</v>
      </c>
      <c r="J44" s="13">
        <v>1</v>
      </c>
      <c r="K44" s="13">
        <v>1</v>
      </c>
      <c r="L44" s="13" t="s">
        <v>245</v>
      </c>
      <c r="M44" s="13">
        <v>3915</v>
      </c>
      <c r="N44" s="13" t="s">
        <v>10</v>
      </c>
      <c r="O44" s="13" t="s">
        <v>11</v>
      </c>
      <c r="P44" s="13"/>
      <c r="Q44" s="13">
        <v>9.6999999999999993</v>
      </c>
      <c r="R44" s="13"/>
      <c r="S44" s="13"/>
      <c r="T44" s="13" t="s">
        <v>10</v>
      </c>
      <c r="U44" s="13" t="s">
        <v>17</v>
      </c>
      <c r="V44" s="13">
        <v>300</v>
      </c>
      <c r="W44" s="22">
        <f>V44/M44</f>
        <v>7.662835249042145E-2</v>
      </c>
      <c r="X44" s="13">
        <v>9773</v>
      </c>
      <c r="Y44" s="13">
        <v>559</v>
      </c>
      <c r="Z44" s="13">
        <v>2193</v>
      </c>
      <c r="AA44" s="13">
        <v>0</v>
      </c>
      <c r="AB44" s="13">
        <v>32</v>
      </c>
      <c r="AC44" s="31">
        <f>X44+Y44+Z44+AA44</f>
        <v>12525</v>
      </c>
      <c r="AD44" s="30">
        <f>AC44/M44</f>
        <v>3.1992337164750957</v>
      </c>
      <c r="AE44" s="30">
        <f>AC44/V44</f>
        <v>41.75</v>
      </c>
      <c r="AF44" s="13">
        <v>1308</v>
      </c>
      <c r="AG44" s="13">
        <v>24</v>
      </c>
      <c r="AH44" s="13">
        <v>103</v>
      </c>
      <c r="AI44" s="13">
        <v>0</v>
      </c>
      <c r="AJ44" s="13">
        <f>AF44+AG44+AH44+AI44</f>
        <v>1435</v>
      </c>
      <c r="AK44" s="33">
        <f>AJ44*100/M44</f>
        <v>36.653895274584933</v>
      </c>
      <c r="AL44" s="33">
        <f>AC44/AJ44</f>
        <v>8.7282229965156795</v>
      </c>
      <c r="AM44" s="33">
        <f>AL44/2</f>
        <v>4.3641114982578397</v>
      </c>
      <c r="AN44" s="13">
        <v>6</v>
      </c>
      <c r="AO44" s="13">
        <v>29</v>
      </c>
      <c r="AP44" s="13">
        <v>1234</v>
      </c>
      <c r="AQ44" s="33">
        <f>AP44*100/M44</f>
        <v>31.519795657726693</v>
      </c>
      <c r="AR44" s="15">
        <v>802.22223200528288</v>
      </c>
      <c r="AS44" s="33">
        <f>AR44*100/M44</f>
        <v>20.49098932325116</v>
      </c>
      <c r="AT44" s="13">
        <v>7900</v>
      </c>
      <c r="AU44" s="13">
        <v>36653</v>
      </c>
      <c r="AV44" s="33">
        <f>AU44/M44</f>
        <v>9.3621966794380587</v>
      </c>
      <c r="AW44" s="33">
        <f>AU44/AC44</f>
        <v>2.9263872255489023</v>
      </c>
      <c r="AX44" s="13">
        <v>1101</v>
      </c>
      <c r="AY44" s="13">
        <v>3</v>
      </c>
      <c r="AZ44" s="13">
        <v>90</v>
      </c>
      <c r="BA44" s="13">
        <f>AX44+AY44+AZ44</f>
        <v>1194</v>
      </c>
      <c r="BB44" s="13">
        <v>0</v>
      </c>
      <c r="BC44" s="13">
        <v>13300</v>
      </c>
      <c r="BD44" s="33">
        <f>BC44/M44</f>
        <v>3.397190293742018</v>
      </c>
      <c r="BE44" s="16">
        <v>1.05</v>
      </c>
      <c r="BF44" s="33">
        <f>BE44*2000/M44</f>
        <v>0.53639846743295017</v>
      </c>
      <c r="BG44" s="13"/>
      <c r="BH44" s="13" t="s">
        <v>10</v>
      </c>
      <c r="BI44" s="13" t="s">
        <v>10</v>
      </c>
      <c r="BJ44" s="13" t="s">
        <v>10</v>
      </c>
      <c r="BK44" s="13" t="s">
        <v>10</v>
      </c>
      <c r="BL44" s="13" t="s">
        <v>11</v>
      </c>
      <c r="BM44" s="13" t="s">
        <v>10</v>
      </c>
      <c r="BN44" s="14" t="s">
        <v>10</v>
      </c>
    </row>
    <row r="45" spans="1:66" ht="20.100000000000001" customHeight="1" x14ac:dyDescent="0.25">
      <c r="A45" s="43" t="s">
        <v>309</v>
      </c>
      <c r="B45" s="13" t="s">
        <v>310</v>
      </c>
      <c r="C45" s="13" t="s">
        <v>248</v>
      </c>
      <c r="D45" s="13">
        <v>44460</v>
      </c>
      <c r="E45" s="13" t="s">
        <v>309</v>
      </c>
      <c r="F45" s="13">
        <v>44057</v>
      </c>
      <c r="G45" s="13">
        <v>243500741</v>
      </c>
      <c r="H45" s="13" t="s">
        <v>139</v>
      </c>
      <c r="I45" s="13">
        <v>83</v>
      </c>
      <c r="J45" s="13">
        <v>1</v>
      </c>
      <c r="K45" s="13">
        <v>1</v>
      </c>
      <c r="L45" s="13" t="s">
        <v>311</v>
      </c>
      <c r="M45" s="13">
        <v>2313</v>
      </c>
      <c r="N45" s="13"/>
      <c r="O45" s="13"/>
      <c r="P45" s="13"/>
      <c r="Q45" s="13">
        <v>12.3</v>
      </c>
      <c r="R45" s="13">
        <v>55</v>
      </c>
      <c r="S45" s="13">
        <v>4</v>
      </c>
      <c r="T45" s="13" t="s">
        <v>10</v>
      </c>
      <c r="U45" s="13" t="s">
        <v>811</v>
      </c>
      <c r="V45" s="13">
        <v>358</v>
      </c>
      <c r="W45" s="22">
        <f>V45/M45</f>
        <v>0.15477734543882404</v>
      </c>
      <c r="X45" s="13">
        <v>5734</v>
      </c>
      <c r="Y45" s="13">
        <v>21</v>
      </c>
      <c r="Z45" s="13">
        <v>889</v>
      </c>
      <c r="AA45" s="13">
        <v>0</v>
      </c>
      <c r="AB45" s="13">
        <v>13</v>
      </c>
      <c r="AC45" s="31">
        <f>X45+Y45+Z45+AA45</f>
        <v>6644</v>
      </c>
      <c r="AD45" s="30">
        <f>AC45/M45</f>
        <v>2.8724600086467791</v>
      </c>
      <c r="AE45" s="30">
        <f>AC45/V45</f>
        <v>18.558659217877096</v>
      </c>
      <c r="AF45" s="13">
        <v>412</v>
      </c>
      <c r="AG45" s="13">
        <v>0</v>
      </c>
      <c r="AH45" s="13">
        <v>3</v>
      </c>
      <c r="AI45" s="13">
        <v>0</v>
      </c>
      <c r="AJ45" s="13">
        <f>AF45+AG45+AH45+AI45</f>
        <v>415</v>
      </c>
      <c r="AK45" s="33">
        <f>AJ45*100/M45</f>
        <v>17.942066580198876</v>
      </c>
      <c r="AL45" s="33">
        <f>AC45/AJ45</f>
        <v>16.009638554216867</v>
      </c>
      <c r="AM45" s="33">
        <f>AL45/2</f>
        <v>8.0048192771084334</v>
      </c>
      <c r="AN45" s="13">
        <v>82</v>
      </c>
      <c r="AO45" s="13">
        <v>137</v>
      </c>
      <c r="AP45" s="13">
        <v>354</v>
      </c>
      <c r="AQ45" s="33">
        <f>AP45*100/M45</f>
        <v>15.304798962386512</v>
      </c>
      <c r="AR45" s="13">
        <v>275</v>
      </c>
      <c r="AS45" s="33">
        <f>AR45*100/M45</f>
        <v>11.889321227842629</v>
      </c>
      <c r="AT45" s="13">
        <v>3416</v>
      </c>
      <c r="AU45" s="13">
        <v>10751</v>
      </c>
      <c r="AV45" s="33">
        <f>AU45/M45</f>
        <v>4.6480760916558586</v>
      </c>
      <c r="AW45" s="33">
        <f>AU45/AC45</f>
        <v>1.618151715833835</v>
      </c>
      <c r="AX45" s="13">
        <v>3168</v>
      </c>
      <c r="AY45" s="13">
        <v>24</v>
      </c>
      <c r="AZ45" s="13">
        <v>180</v>
      </c>
      <c r="BA45" s="13">
        <f>AX45+AY45+AZ45</f>
        <v>3372</v>
      </c>
      <c r="BB45" s="13"/>
      <c r="BC45" s="13">
        <v>0</v>
      </c>
      <c r="BD45" s="33">
        <f>BC45/M45</f>
        <v>0</v>
      </c>
      <c r="BE45" s="13">
        <v>2</v>
      </c>
      <c r="BF45" s="33">
        <f>BE45*2000/M45</f>
        <v>1.7293558149589279</v>
      </c>
      <c r="BG45" s="13">
        <v>17</v>
      </c>
      <c r="BH45" s="13" t="s">
        <v>10</v>
      </c>
      <c r="BI45" s="13" t="s">
        <v>10</v>
      </c>
      <c r="BJ45" s="13" t="s">
        <v>10</v>
      </c>
      <c r="BK45" s="13" t="s">
        <v>11</v>
      </c>
      <c r="BL45" s="13" t="s">
        <v>11</v>
      </c>
      <c r="BM45" s="13" t="s">
        <v>11</v>
      </c>
      <c r="BN45" s="14" t="s">
        <v>11</v>
      </c>
    </row>
    <row r="46" spans="1:66" ht="20.100000000000001" customHeight="1" x14ac:dyDescent="0.25">
      <c r="A46" s="43" t="s">
        <v>489</v>
      </c>
      <c r="B46" s="13" t="s">
        <v>490</v>
      </c>
      <c r="C46" s="13" t="s">
        <v>491</v>
      </c>
      <c r="D46" s="13">
        <v>44660</v>
      </c>
      <c r="E46" s="13" t="s">
        <v>489</v>
      </c>
      <c r="F46" s="13">
        <v>44058</v>
      </c>
      <c r="G46" s="13">
        <v>200072726</v>
      </c>
      <c r="H46" s="13" t="s">
        <v>258</v>
      </c>
      <c r="I46" s="13">
        <v>141</v>
      </c>
      <c r="J46" s="13">
        <v>1</v>
      </c>
      <c r="K46" s="13">
        <v>1</v>
      </c>
      <c r="L46" s="13" t="s">
        <v>257</v>
      </c>
      <c r="M46" s="13">
        <v>511</v>
      </c>
      <c r="N46" s="13" t="s">
        <v>10</v>
      </c>
      <c r="O46" s="13" t="s">
        <v>11</v>
      </c>
      <c r="P46" s="13"/>
      <c r="Q46" s="13">
        <v>5</v>
      </c>
      <c r="R46" s="13">
        <v>5</v>
      </c>
      <c r="S46" s="13">
        <v>1</v>
      </c>
      <c r="T46" s="13" t="s">
        <v>10</v>
      </c>
      <c r="U46" s="13" t="s">
        <v>17</v>
      </c>
      <c r="V46" s="13">
        <v>105</v>
      </c>
      <c r="W46" s="22">
        <f>V46/M46</f>
        <v>0.20547945205479451</v>
      </c>
      <c r="X46" s="13">
        <v>1711</v>
      </c>
      <c r="Y46" s="13">
        <v>0</v>
      </c>
      <c r="Z46" s="13">
        <v>0</v>
      </c>
      <c r="AA46" s="13"/>
      <c r="AB46" s="13">
        <v>0</v>
      </c>
      <c r="AC46" s="31">
        <f>X46+Y46+Z46+AA46</f>
        <v>1711</v>
      </c>
      <c r="AD46" s="30">
        <f>AC46/M46</f>
        <v>3.3483365949119372</v>
      </c>
      <c r="AE46" s="30">
        <f>AC46/V46</f>
        <v>16.295238095238094</v>
      </c>
      <c r="AF46" s="13">
        <v>177</v>
      </c>
      <c r="AG46" s="13">
        <v>0</v>
      </c>
      <c r="AH46" s="13">
        <v>0</v>
      </c>
      <c r="AI46" s="13"/>
      <c r="AJ46" s="13">
        <f>AF46+AG46+AH46+AI46</f>
        <v>177</v>
      </c>
      <c r="AK46" s="33">
        <f>AJ46*100/M46</f>
        <v>34.63796477495108</v>
      </c>
      <c r="AL46" s="33">
        <f>AC46/AJ46</f>
        <v>9.6666666666666661</v>
      </c>
      <c r="AM46" s="33">
        <f>AL46/2</f>
        <v>4.833333333333333</v>
      </c>
      <c r="AN46" s="13"/>
      <c r="AO46" s="13"/>
      <c r="AP46" s="13">
        <v>35</v>
      </c>
      <c r="AQ46" s="33">
        <f>AP46*100/M46</f>
        <v>6.8493150684931505</v>
      </c>
      <c r="AR46" s="15">
        <v>22.251655629139073</v>
      </c>
      <c r="AS46" s="33">
        <f>AR46*100/M46</f>
        <v>4.3545314342737909</v>
      </c>
      <c r="AT46" s="13">
        <v>213</v>
      </c>
      <c r="AU46" s="13">
        <v>1194</v>
      </c>
      <c r="AV46" s="33">
        <f>AU46/M46</f>
        <v>2.3365949119373779</v>
      </c>
      <c r="AW46" s="33">
        <f>AU46/AC46</f>
        <v>0.69783752191700765</v>
      </c>
      <c r="AX46" s="13">
        <v>314</v>
      </c>
      <c r="AY46" s="13">
        <v>1</v>
      </c>
      <c r="AZ46" s="13">
        <v>0</v>
      </c>
      <c r="BA46" s="13">
        <f>AX46+AY46+AZ46</f>
        <v>315</v>
      </c>
      <c r="BB46" s="15">
        <v>204.34519722481272</v>
      </c>
      <c r="BC46" s="15">
        <v>1690.4039634146341</v>
      </c>
      <c r="BD46" s="33">
        <f>BC46/M46</f>
        <v>3.3080312395589706</v>
      </c>
      <c r="BE46" s="16">
        <v>0.27</v>
      </c>
      <c r="BF46" s="33">
        <f>BE46*2000/M46</f>
        <v>1.0567514677103718</v>
      </c>
      <c r="BG46" s="13">
        <v>3</v>
      </c>
      <c r="BH46" s="13" t="s">
        <v>11</v>
      </c>
      <c r="BI46" s="13" t="s">
        <v>10</v>
      </c>
      <c r="BJ46" s="13" t="s">
        <v>11</v>
      </c>
      <c r="BK46" s="13" t="s">
        <v>11</v>
      </c>
      <c r="BL46" s="13" t="s">
        <v>11</v>
      </c>
      <c r="BM46" s="13" t="s">
        <v>11</v>
      </c>
      <c r="BN46" s="14" t="s">
        <v>10</v>
      </c>
    </row>
    <row r="47" spans="1:66" ht="20.100000000000001" customHeight="1" x14ac:dyDescent="0.25">
      <c r="A47" s="43" t="s">
        <v>686</v>
      </c>
      <c r="B47" s="13" t="s">
        <v>687</v>
      </c>
      <c r="C47" s="13" t="s">
        <v>32</v>
      </c>
      <c r="D47" s="13">
        <v>44320</v>
      </c>
      <c r="E47" s="13" t="s">
        <v>686</v>
      </c>
      <c r="F47" s="13">
        <v>44061</v>
      </c>
      <c r="G47" s="13">
        <v>244400586</v>
      </c>
      <c r="H47" s="13" t="s">
        <v>163</v>
      </c>
      <c r="I47" s="13">
        <v>206</v>
      </c>
      <c r="J47" s="13">
        <v>1</v>
      </c>
      <c r="K47" s="13">
        <v>1</v>
      </c>
      <c r="L47" s="13" t="s">
        <v>10</v>
      </c>
      <c r="M47" s="13">
        <v>3345</v>
      </c>
      <c r="N47" s="13" t="s">
        <v>11</v>
      </c>
      <c r="O47" s="13" t="s">
        <v>11</v>
      </c>
      <c r="P47" s="13"/>
      <c r="Q47" s="13">
        <v>6.5</v>
      </c>
      <c r="R47" s="13">
        <v>20</v>
      </c>
      <c r="S47" s="13">
        <v>1</v>
      </c>
      <c r="T47" s="13" t="s">
        <v>10</v>
      </c>
      <c r="U47" s="13" t="s">
        <v>24</v>
      </c>
      <c r="V47" s="13">
        <v>150</v>
      </c>
      <c r="W47" s="22">
        <f>V47/M47</f>
        <v>4.4843049327354258E-2</v>
      </c>
      <c r="X47" s="13">
        <v>7205</v>
      </c>
      <c r="Y47" s="13">
        <v>23</v>
      </c>
      <c r="Z47" s="13">
        <v>7</v>
      </c>
      <c r="AA47" s="13">
        <v>0</v>
      </c>
      <c r="AB47" s="13">
        <v>903</v>
      </c>
      <c r="AC47" s="31">
        <f>X47+Y47+Z47+AA47</f>
        <v>7235</v>
      </c>
      <c r="AD47" s="30">
        <f>AC47/M47</f>
        <v>2.1629297458893872</v>
      </c>
      <c r="AE47" s="30">
        <f>AC47/V47</f>
        <v>48.233333333333334</v>
      </c>
      <c r="AF47" s="13">
        <v>800</v>
      </c>
      <c r="AG47" s="13">
        <v>0</v>
      </c>
      <c r="AH47" s="13">
        <v>0</v>
      </c>
      <c r="AI47" s="13">
        <v>0</v>
      </c>
      <c r="AJ47" s="13">
        <f>AF47+AG47+AH47+AI47</f>
        <v>800</v>
      </c>
      <c r="AK47" s="33">
        <f>AJ47*100/M47</f>
        <v>23.916292974588938</v>
      </c>
      <c r="AL47" s="33">
        <f>AC47/AJ47</f>
        <v>9.0437499999999993</v>
      </c>
      <c r="AM47" s="33">
        <f>AL47/2</f>
        <v>4.5218749999999996</v>
      </c>
      <c r="AN47" s="13"/>
      <c r="AO47" s="13"/>
      <c r="AP47" s="13">
        <v>416</v>
      </c>
      <c r="AQ47" s="33">
        <f>AP47*100/M47</f>
        <v>12.436472346786248</v>
      </c>
      <c r="AR47" s="13">
        <v>319</v>
      </c>
      <c r="AS47" s="33">
        <f>AR47*100/M47</f>
        <v>9.5366218236173399</v>
      </c>
      <c r="AT47" s="13">
        <v>2290</v>
      </c>
      <c r="AU47" s="13">
        <v>6326</v>
      </c>
      <c r="AV47" s="33">
        <f>AU47/M47</f>
        <v>1.8911808669656203</v>
      </c>
      <c r="AW47" s="33">
        <f>AU47/AC47</f>
        <v>0.87436074637180372</v>
      </c>
      <c r="AX47" s="13"/>
      <c r="AY47" s="13"/>
      <c r="AZ47" s="13"/>
      <c r="BA47" s="13">
        <f>AX47+AY47+AZ47</f>
        <v>0</v>
      </c>
      <c r="BB47" s="13">
        <v>0</v>
      </c>
      <c r="BC47" s="13">
        <v>4760</v>
      </c>
      <c r="BD47" s="33">
        <f>BC47/M47</f>
        <v>1.4230194319880418</v>
      </c>
      <c r="BE47" s="13"/>
      <c r="BF47" s="33">
        <f>BE47*2000/M47</f>
        <v>0</v>
      </c>
      <c r="BG47" s="13">
        <v>27</v>
      </c>
      <c r="BH47" s="13" t="s">
        <v>11</v>
      </c>
      <c r="BI47" s="13" t="s">
        <v>11</v>
      </c>
      <c r="BJ47" s="13" t="s">
        <v>11</v>
      </c>
      <c r="BK47" s="13" t="s">
        <v>10</v>
      </c>
      <c r="BL47" s="13" t="s">
        <v>11</v>
      </c>
      <c r="BM47" s="13" t="s">
        <v>11</v>
      </c>
      <c r="BN47" s="14" t="s">
        <v>10</v>
      </c>
    </row>
    <row r="48" spans="1:66" ht="20.100000000000001" customHeight="1" x14ac:dyDescent="0.25">
      <c r="A48" s="43" t="s">
        <v>105</v>
      </c>
      <c r="B48" s="13" t="s">
        <v>106</v>
      </c>
      <c r="C48" s="13" t="s">
        <v>107</v>
      </c>
      <c r="D48" s="13">
        <v>44140</v>
      </c>
      <c r="E48" s="13" t="s">
        <v>105</v>
      </c>
      <c r="F48" s="13">
        <v>44223</v>
      </c>
      <c r="G48" s="13">
        <v>244400438</v>
      </c>
      <c r="H48" s="13" t="s">
        <v>51</v>
      </c>
      <c r="I48" s="13">
        <v>24</v>
      </c>
      <c r="J48" s="13">
        <v>1</v>
      </c>
      <c r="K48" s="13">
        <v>1</v>
      </c>
      <c r="L48" s="13" t="s">
        <v>108</v>
      </c>
      <c r="M48" s="13">
        <v>3757</v>
      </c>
      <c r="N48" s="13" t="s">
        <v>11</v>
      </c>
      <c r="O48" s="13" t="s">
        <v>10</v>
      </c>
      <c r="P48" s="13" t="s">
        <v>33</v>
      </c>
      <c r="Q48" s="13">
        <v>12</v>
      </c>
      <c r="R48" s="13">
        <v>15</v>
      </c>
      <c r="S48" s="13">
        <v>0</v>
      </c>
      <c r="T48" s="13" t="s">
        <v>11</v>
      </c>
      <c r="U48" s="13" t="s">
        <v>24</v>
      </c>
      <c r="V48" s="13">
        <v>120</v>
      </c>
      <c r="W48" s="22">
        <f>V48/M48</f>
        <v>3.1940377961139209E-2</v>
      </c>
      <c r="X48" s="13">
        <v>8504</v>
      </c>
      <c r="Y48" s="13">
        <v>59</v>
      </c>
      <c r="Z48" s="13">
        <v>0</v>
      </c>
      <c r="AA48" s="13">
        <v>0</v>
      </c>
      <c r="AB48" s="13">
        <v>15</v>
      </c>
      <c r="AC48" s="31">
        <f>X48+Y48+Z48+AA48</f>
        <v>8563</v>
      </c>
      <c r="AD48" s="30">
        <f>AC48/M48</f>
        <v>2.2792121373436252</v>
      </c>
      <c r="AE48" s="30">
        <f>AC48/V48</f>
        <v>71.358333333333334</v>
      </c>
      <c r="AF48" s="13">
        <v>644</v>
      </c>
      <c r="AG48" s="13">
        <v>19</v>
      </c>
      <c r="AH48" s="13">
        <v>0</v>
      </c>
      <c r="AI48" s="13">
        <v>0</v>
      </c>
      <c r="AJ48" s="13">
        <f>AF48+AG48+AH48+AI48</f>
        <v>663</v>
      </c>
      <c r="AK48" s="33">
        <f>AJ48*100/M48</f>
        <v>17.647058823529413</v>
      </c>
      <c r="AL48" s="33">
        <f>AC48/AJ48</f>
        <v>12.91553544494721</v>
      </c>
      <c r="AM48" s="33">
        <f>AL48/2</f>
        <v>6.457767722473605</v>
      </c>
      <c r="AN48" s="13">
        <v>31</v>
      </c>
      <c r="AO48" s="13">
        <v>0</v>
      </c>
      <c r="AP48" s="13">
        <v>806</v>
      </c>
      <c r="AQ48" s="33">
        <f>AP48*100/M48</f>
        <v>21.453287197231834</v>
      </c>
      <c r="AR48" s="13">
        <v>610</v>
      </c>
      <c r="AS48" s="33">
        <f>AR48*100/M48</f>
        <v>16.23635879691243</v>
      </c>
      <c r="AT48" s="13">
        <v>4668</v>
      </c>
      <c r="AU48" s="13">
        <v>19978</v>
      </c>
      <c r="AV48" s="33">
        <f>AU48/M48</f>
        <v>5.3175405908969919</v>
      </c>
      <c r="AW48" s="33">
        <f>AU48/AC48</f>
        <v>2.3330608431624431</v>
      </c>
      <c r="AX48" s="13">
        <v>3526</v>
      </c>
      <c r="AY48" s="13">
        <v>22</v>
      </c>
      <c r="AZ48" s="13">
        <v>0</v>
      </c>
      <c r="BA48" s="13">
        <f>AX48+AY48+AZ48</f>
        <v>3548</v>
      </c>
      <c r="BB48" s="13">
        <v>2930</v>
      </c>
      <c r="BC48" s="13">
        <v>5950</v>
      </c>
      <c r="BD48" s="33">
        <f>BC48/M48</f>
        <v>1.5837104072398189</v>
      </c>
      <c r="BE48" s="13">
        <v>1</v>
      </c>
      <c r="BF48" s="33">
        <f>BE48*2000/M48</f>
        <v>0.53233963268565343</v>
      </c>
      <c r="BG48" s="13">
        <v>13</v>
      </c>
      <c r="BH48" s="13" t="s">
        <v>10</v>
      </c>
      <c r="BI48" s="13" t="s">
        <v>11</v>
      </c>
      <c r="BJ48" s="13" t="s">
        <v>10</v>
      </c>
      <c r="BK48" s="13" t="s">
        <v>11</v>
      </c>
      <c r="BL48" s="13" t="s">
        <v>10</v>
      </c>
      <c r="BM48" s="13" t="s">
        <v>10</v>
      </c>
      <c r="BN48" s="14" t="s">
        <v>10</v>
      </c>
    </row>
    <row r="49" spans="1:66" ht="20.100000000000001" customHeight="1" x14ac:dyDescent="0.25">
      <c r="A49" s="43" t="s">
        <v>482</v>
      </c>
      <c r="B49" s="13" t="s">
        <v>483</v>
      </c>
      <c r="C49" s="13" t="s">
        <v>484</v>
      </c>
      <c r="D49" s="13">
        <v>44190</v>
      </c>
      <c r="E49" s="13" t="s">
        <v>482</v>
      </c>
      <c r="F49" s="13">
        <v>44063</v>
      </c>
      <c r="G49" s="13">
        <v>200067635</v>
      </c>
      <c r="H49" s="13" t="s">
        <v>82</v>
      </c>
      <c r="I49" s="13">
        <v>139</v>
      </c>
      <c r="J49" s="13">
        <v>1</v>
      </c>
      <c r="K49" s="13">
        <v>1</v>
      </c>
      <c r="L49" s="13" t="s">
        <v>485</v>
      </c>
      <c r="M49" s="13">
        <v>3880</v>
      </c>
      <c r="N49" s="13" t="s">
        <v>11</v>
      </c>
      <c r="O49" s="13" t="s">
        <v>10</v>
      </c>
      <c r="P49" s="13" t="s">
        <v>37</v>
      </c>
      <c r="Q49" s="13">
        <v>12</v>
      </c>
      <c r="R49" s="13">
        <v>16</v>
      </c>
      <c r="S49" s="13">
        <v>2</v>
      </c>
      <c r="T49" s="13" t="s">
        <v>10</v>
      </c>
      <c r="U49" s="13" t="s">
        <v>17</v>
      </c>
      <c r="V49" s="13">
        <v>300</v>
      </c>
      <c r="W49" s="22">
        <f>V49/M49</f>
        <v>7.7319587628865982E-2</v>
      </c>
      <c r="X49" s="13">
        <v>14385</v>
      </c>
      <c r="Y49" s="13">
        <v>120</v>
      </c>
      <c r="Z49" s="13">
        <v>1562</v>
      </c>
      <c r="AA49" s="13">
        <v>0</v>
      </c>
      <c r="AB49" s="13">
        <v>29</v>
      </c>
      <c r="AC49" s="31">
        <f>X49+Y49+Z49+AA49</f>
        <v>16067</v>
      </c>
      <c r="AD49" s="30">
        <f>AC49/M49</f>
        <v>4.1409793814432989</v>
      </c>
      <c r="AE49" s="30">
        <f>AC49/V49</f>
        <v>53.556666666666665</v>
      </c>
      <c r="AF49" s="13">
        <v>1146</v>
      </c>
      <c r="AG49" s="13">
        <v>2</v>
      </c>
      <c r="AH49" s="13">
        <v>91</v>
      </c>
      <c r="AI49" s="13">
        <v>0</v>
      </c>
      <c r="AJ49" s="13">
        <f>AF49+AG49+AH49+AI49</f>
        <v>1239</v>
      </c>
      <c r="AK49" s="33">
        <f>AJ49*100/M49</f>
        <v>31.932989690721648</v>
      </c>
      <c r="AL49" s="33">
        <f>AC49/AJ49</f>
        <v>12.967715899919289</v>
      </c>
      <c r="AM49" s="33">
        <f>AL49/2</f>
        <v>6.4838579499596447</v>
      </c>
      <c r="AN49" s="13">
        <v>22</v>
      </c>
      <c r="AO49" s="13">
        <v>79</v>
      </c>
      <c r="AP49" s="13">
        <v>1015</v>
      </c>
      <c r="AQ49" s="33">
        <f>AP49*100/M49</f>
        <v>26.159793814432991</v>
      </c>
      <c r="AR49" s="13">
        <v>831</v>
      </c>
      <c r="AS49" s="33">
        <f>AR49*100/M49</f>
        <v>21.417525773195877</v>
      </c>
      <c r="AT49" s="13">
        <v>8419</v>
      </c>
      <c r="AU49" s="13">
        <v>37499</v>
      </c>
      <c r="AV49" s="33">
        <f>AU49/M49</f>
        <v>9.6646907216494853</v>
      </c>
      <c r="AW49" s="33">
        <f>AU49/AC49</f>
        <v>2.3339142341445198</v>
      </c>
      <c r="AX49" s="13">
        <v>7424</v>
      </c>
      <c r="AY49" s="13">
        <v>12</v>
      </c>
      <c r="AZ49" s="13">
        <v>299</v>
      </c>
      <c r="BA49" s="13">
        <f>AX49+AY49+AZ49</f>
        <v>7735</v>
      </c>
      <c r="BB49" s="13">
        <v>4800</v>
      </c>
      <c r="BC49" s="13">
        <v>14197</v>
      </c>
      <c r="BD49" s="33">
        <f>BC49/M49</f>
        <v>3.6590206185567009</v>
      </c>
      <c r="BE49" s="13">
        <v>1.6</v>
      </c>
      <c r="BF49" s="33">
        <f>BE49*2000/M49</f>
        <v>0.82474226804123707</v>
      </c>
      <c r="BG49" s="13">
        <v>20</v>
      </c>
      <c r="BH49" s="13" t="s">
        <v>11</v>
      </c>
      <c r="BI49" s="13" t="s">
        <v>11</v>
      </c>
      <c r="BJ49" s="13" t="s">
        <v>10</v>
      </c>
      <c r="BK49" s="13" t="s">
        <v>10</v>
      </c>
      <c r="BL49" s="13" t="s">
        <v>10</v>
      </c>
      <c r="BM49" s="13" t="s">
        <v>11</v>
      </c>
      <c r="BN49" s="14" t="s">
        <v>11</v>
      </c>
    </row>
    <row r="50" spans="1:66" ht="20.100000000000001" customHeight="1" x14ac:dyDescent="0.25">
      <c r="A50" s="43" t="s">
        <v>235</v>
      </c>
      <c r="B50" s="13" t="s">
        <v>236</v>
      </c>
      <c r="C50" s="13" t="s">
        <v>217</v>
      </c>
      <c r="D50" s="13">
        <v>44190</v>
      </c>
      <c r="E50" s="13" t="s">
        <v>235</v>
      </c>
      <c r="F50" s="13">
        <v>44064</v>
      </c>
      <c r="G50" s="13">
        <v>200067635</v>
      </c>
      <c r="H50" s="13" t="s">
        <v>82</v>
      </c>
      <c r="I50" s="13">
        <v>61</v>
      </c>
      <c r="J50" s="13">
        <v>1</v>
      </c>
      <c r="K50" s="13">
        <v>1</v>
      </c>
      <c r="L50" s="13" t="s">
        <v>237</v>
      </c>
      <c r="M50" s="13">
        <v>5447</v>
      </c>
      <c r="N50" s="13" t="s">
        <v>11</v>
      </c>
      <c r="O50" s="13" t="s">
        <v>11</v>
      </c>
      <c r="P50" s="13"/>
      <c r="Q50" s="13">
        <v>10.5</v>
      </c>
      <c r="R50" s="13">
        <v>10</v>
      </c>
      <c r="S50" s="13">
        <v>2</v>
      </c>
      <c r="T50" s="13" t="s">
        <v>10</v>
      </c>
      <c r="U50" s="13" t="s">
        <v>17</v>
      </c>
      <c r="V50" s="13">
        <v>150</v>
      </c>
      <c r="W50" s="22">
        <f>V50/M50</f>
        <v>2.753809436387002E-2</v>
      </c>
      <c r="X50" s="13">
        <v>8385</v>
      </c>
      <c r="Y50" s="13">
        <v>166</v>
      </c>
      <c r="Z50" s="13">
        <v>0</v>
      </c>
      <c r="AA50" s="13">
        <v>0</v>
      </c>
      <c r="AB50" s="13">
        <v>22</v>
      </c>
      <c r="AC50" s="31">
        <f>X50+Y50+Z50+AA50</f>
        <v>8551</v>
      </c>
      <c r="AD50" s="30">
        <f>AC50/M50</f>
        <v>1.5698549660363503</v>
      </c>
      <c r="AE50" s="30">
        <f>AC50/V50</f>
        <v>57.006666666666668</v>
      </c>
      <c r="AF50" s="13">
        <v>772</v>
      </c>
      <c r="AG50" s="13">
        <v>12</v>
      </c>
      <c r="AH50" s="13">
        <v>0</v>
      </c>
      <c r="AI50" s="13">
        <v>0</v>
      </c>
      <c r="AJ50" s="13">
        <f>AF50+AG50+AH50+AI50</f>
        <v>784</v>
      </c>
      <c r="AK50" s="33">
        <f>AJ50*100/M50</f>
        <v>14.393243987516064</v>
      </c>
      <c r="AL50" s="33">
        <f>AC50/AJ50</f>
        <v>10.906887755102041</v>
      </c>
      <c r="AM50" s="33">
        <f>AL50/2</f>
        <v>5.4534438775510203</v>
      </c>
      <c r="AN50" s="13">
        <v>28</v>
      </c>
      <c r="AO50" s="13">
        <v>0</v>
      </c>
      <c r="AP50" s="13">
        <v>1329</v>
      </c>
      <c r="AQ50" s="33">
        <f>AP50*100/M50</f>
        <v>24.398751606388839</v>
      </c>
      <c r="AR50" s="13">
        <v>888</v>
      </c>
      <c r="AS50" s="33">
        <f>AR50*100/M50</f>
        <v>16.30255186341105</v>
      </c>
      <c r="AT50" s="13">
        <v>6447</v>
      </c>
      <c r="AU50" s="13">
        <v>33175</v>
      </c>
      <c r="AV50" s="33">
        <f>AU50/M50</f>
        <v>6.0905085368092529</v>
      </c>
      <c r="AW50" s="33">
        <f>AU50/AC50</f>
        <v>3.8796631972868671</v>
      </c>
      <c r="AX50" s="13">
        <v>25630</v>
      </c>
      <c r="AY50" s="13">
        <v>189</v>
      </c>
      <c r="AZ50" s="13">
        <v>0</v>
      </c>
      <c r="BA50" s="13">
        <f>AX50+AY50+AZ50</f>
        <v>25819</v>
      </c>
      <c r="BB50" s="13">
        <v>3560</v>
      </c>
      <c r="BC50" s="13">
        <v>8673</v>
      </c>
      <c r="BD50" s="33">
        <f>BC50/M50</f>
        <v>1.5922526161189645</v>
      </c>
      <c r="BE50" s="13">
        <v>1</v>
      </c>
      <c r="BF50" s="33">
        <f>BE50*2000/M50</f>
        <v>0.36717459151826692</v>
      </c>
      <c r="BG50" s="13">
        <v>29</v>
      </c>
      <c r="BH50" s="13" t="s">
        <v>11</v>
      </c>
      <c r="BI50" s="13" t="s">
        <v>10</v>
      </c>
      <c r="BJ50" s="13" t="s">
        <v>10</v>
      </c>
      <c r="BK50" s="13" t="s">
        <v>11</v>
      </c>
      <c r="BL50" s="13" t="s">
        <v>10</v>
      </c>
      <c r="BM50" s="13" t="s">
        <v>11</v>
      </c>
      <c r="BN50" s="14" t="s">
        <v>10</v>
      </c>
    </row>
    <row r="51" spans="1:66" ht="20.100000000000001" customHeight="1" x14ac:dyDescent="0.25">
      <c r="A51" s="43" t="s">
        <v>318</v>
      </c>
      <c r="B51" s="13" t="s">
        <v>319</v>
      </c>
      <c r="C51" s="13" t="s">
        <v>320</v>
      </c>
      <c r="D51" s="13">
        <v>44520</v>
      </c>
      <c r="E51" s="13" t="s">
        <v>318</v>
      </c>
      <c r="F51" s="13">
        <v>44065</v>
      </c>
      <c r="G51" s="13">
        <v>200072726</v>
      </c>
      <c r="H51" s="13" t="s">
        <v>258</v>
      </c>
      <c r="I51" s="13">
        <v>86</v>
      </c>
      <c r="J51" s="13">
        <v>1</v>
      </c>
      <c r="K51" s="13">
        <v>1</v>
      </c>
      <c r="L51" s="13" t="s">
        <v>257</v>
      </c>
      <c r="M51" s="13">
        <v>790</v>
      </c>
      <c r="N51" s="13" t="s">
        <v>10</v>
      </c>
      <c r="O51" s="13" t="s">
        <v>11</v>
      </c>
      <c r="P51" s="13"/>
      <c r="Q51" s="13">
        <v>5</v>
      </c>
      <c r="R51" s="13">
        <v>4</v>
      </c>
      <c r="S51" s="13">
        <v>1</v>
      </c>
      <c r="T51" s="13" t="s">
        <v>11</v>
      </c>
      <c r="U51" s="13" t="s">
        <v>17</v>
      </c>
      <c r="V51" s="13">
        <v>75</v>
      </c>
      <c r="W51" s="22">
        <f>V51/M51</f>
        <v>9.49367088607595E-2</v>
      </c>
      <c r="X51" s="13">
        <v>1531</v>
      </c>
      <c r="Y51" s="13">
        <v>2</v>
      </c>
      <c r="Z51" s="13">
        <v>0</v>
      </c>
      <c r="AA51" s="13">
        <v>0</v>
      </c>
      <c r="AB51" s="13">
        <v>4</v>
      </c>
      <c r="AC51" s="31">
        <f>X51+Y51+Z51+AA51</f>
        <v>1533</v>
      </c>
      <c r="AD51" s="30">
        <f>AC51/M51</f>
        <v>1.940506329113924</v>
      </c>
      <c r="AE51" s="30">
        <f>AC51/V51</f>
        <v>20.440000000000001</v>
      </c>
      <c r="AF51" s="13">
        <v>133</v>
      </c>
      <c r="AG51" s="13">
        <v>0</v>
      </c>
      <c r="AH51" s="13">
        <v>0</v>
      </c>
      <c r="AI51" s="13">
        <v>0</v>
      </c>
      <c r="AJ51" s="13">
        <f>AF51+AG51+AH51+AI51</f>
        <v>133</v>
      </c>
      <c r="AK51" s="33">
        <f>AJ51*100/M51</f>
        <v>16.835443037974684</v>
      </c>
      <c r="AL51" s="33">
        <f>AC51/AJ51</f>
        <v>11.526315789473685</v>
      </c>
      <c r="AM51" s="33">
        <f>AL51/2</f>
        <v>5.7631578947368425</v>
      </c>
      <c r="AN51" s="13">
        <v>0</v>
      </c>
      <c r="AO51" s="13">
        <v>0</v>
      </c>
      <c r="AP51" s="13">
        <v>77</v>
      </c>
      <c r="AQ51" s="33">
        <f>AP51*100/M51</f>
        <v>9.7468354430379751</v>
      </c>
      <c r="AR51" s="15">
        <v>48.953642384105962</v>
      </c>
      <c r="AS51" s="33">
        <f>AR51*100/M51</f>
        <v>6.1966635929248053</v>
      </c>
      <c r="AT51" s="13">
        <v>307</v>
      </c>
      <c r="AU51" s="13">
        <v>938</v>
      </c>
      <c r="AV51" s="33">
        <f>AU51/M51</f>
        <v>1.1873417721518988</v>
      </c>
      <c r="AW51" s="33">
        <f>AU51/AC51</f>
        <v>0.61187214611872143</v>
      </c>
      <c r="AX51" s="13">
        <v>184</v>
      </c>
      <c r="AY51" s="13">
        <v>1</v>
      </c>
      <c r="AZ51" s="13">
        <v>2</v>
      </c>
      <c r="BA51" s="13">
        <f>AX51+AY51+AZ51</f>
        <v>187</v>
      </c>
      <c r="BB51" s="15">
        <v>160.53249162217281</v>
      </c>
      <c r="BC51" s="15">
        <v>1270.1905487804879</v>
      </c>
      <c r="BD51" s="33">
        <f>BC51/M51</f>
        <v>1.6078361376968202</v>
      </c>
      <c r="BE51" s="16">
        <v>0.30000000000000004</v>
      </c>
      <c r="BF51" s="33">
        <f>BE51*2000/M51</f>
        <v>0.75949367088607611</v>
      </c>
      <c r="BG51" s="13">
        <v>10</v>
      </c>
      <c r="BH51" s="13" t="s">
        <v>11</v>
      </c>
      <c r="BI51" s="13" t="s">
        <v>11</v>
      </c>
      <c r="BJ51" s="13" t="s">
        <v>10</v>
      </c>
      <c r="BK51" s="13" t="s">
        <v>11</v>
      </c>
      <c r="BL51" s="13" t="s">
        <v>11</v>
      </c>
      <c r="BM51" s="13" t="s">
        <v>11</v>
      </c>
      <c r="BN51" s="14" t="s">
        <v>10</v>
      </c>
    </row>
    <row r="52" spans="1:66" ht="20.100000000000001" customHeight="1" x14ac:dyDescent="0.25">
      <c r="A52" s="43" t="s">
        <v>496</v>
      </c>
      <c r="B52" s="13" t="s">
        <v>497</v>
      </c>
      <c r="C52" s="13" t="s">
        <v>498</v>
      </c>
      <c r="D52" s="13">
        <v>44119</v>
      </c>
      <c r="E52" s="13" t="s">
        <v>496</v>
      </c>
      <c r="F52" s="13">
        <v>44066</v>
      </c>
      <c r="G52" s="13">
        <v>244400503</v>
      </c>
      <c r="H52" s="13" t="s">
        <v>86</v>
      </c>
      <c r="I52" s="13">
        <v>143</v>
      </c>
      <c r="J52" s="13">
        <v>1</v>
      </c>
      <c r="K52" s="13">
        <v>1</v>
      </c>
      <c r="L52" s="13" t="s">
        <v>499</v>
      </c>
      <c r="M52" s="13">
        <v>7023</v>
      </c>
      <c r="N52" s="13" t="s">
        <v>10</v>
      </c>
      <c r="O52" s="13" t="s">
        <v>11</v>
      </c>
      <c r="P52" s="13"/>
      <c r="Q52" s="13">
        <v>20.5</v>
      </c>
      <c r="R52" s="13">
        <v>53</v>
      </c>
      <c r="S52" s="13">
        <v>4</v>
      </c>
      <c r="T52" s="13" t="s">
        <v>11</v>
      </c>
      <c r="U52" s="13" t="s">
        <v>17</v>
      </c>
      <c r="V52" s="13">
        <v>450</v>
      </c>
      <c r="W52" s="22">
        <f>V52/M52</f>
        <v>6.4075181546347712E-2</v>
      </c>
      <c r="X52" s="13">
        <v>14683</v>
      </c>
      <c r="Y52" s="13">
        <v>3749</v>
      </c>
      <c r="Z52" s="13">
        <v>3408</v>
      </c>
      <c r="AA52" s="13">
        <v>0</v>
      </c>
      <c r="AB52" s="13">
        <v>51</v>
      </c>
      <c r="AC52" s="31">
        <f>X52+Y52+Z52+AA52</f>
        <v>21840</v>
      </c>
      <c r="AD52" s="30">
        <f>AC52/M52</f>
        <v>3.1097821443827423</v>
      </c>
      <c r="AE52" s="30">
        <f>AC52/V52</f>
        <v>48.533333333333331</v>
      </c>
      <c r="AF52" s="13">
        <v>834</v>
      </c>
      <c r="AG52" s="13">
        <v>97</v>
      </c>
      <c r="AH52" s="13">
        <v>137</v>
      </c>
      <c r="AI52" s="13">
        <v>0</v>
      </c>
      <c r="AJ52" s="13">
        <f>AF52+AG52+AH52+AI52</f>
        <v>1068</v>
      </c>
      <c r="AK52" s="33">
        <f>AJ52*100/M52</f>
        <v>15.207176420333191</v>
      </c>
      <c r="AL52" s="33">
        <f>AC52/AJ52</f>
        <v>20.44943820224719</v>
      </c>
      <c r="AM52" s="33">
        <f>AL52/2</f>
        <v>10.224719101123595</v>
      </c>
      <c r="AN52" s="13">
        <v>37</v>
      </c>
      <c r="AO52" s="13">
        <v>122</v>
      </c>
      <c r="AP52" s="13">
        <v>2789</v>
      </c>
      <c r="AQ52" s="33">
        <f>AP52*100/M52</f>
        <v>39.712373629503062</v>
      </c>
      <c r="AR52" s="15">
        <v>1813.1262601804974</v>
      </c>
      <c r="AS52" s="33">
        <f>AR52*100/M52</f>
        <v>25.816976508336857</v>
      </c>
      <c r="AT52" s="13"/>
      <c r="AU52" s="13">
        <v>52689</v>
      </c>
      <c r="AV52" s="33">
        <f>AU52/M52</f>
        <v>7.5023494233233663</v>
      </c>
      <c r="AW52" s="33">
        <f>AU52/AC52</f>
        <v>2.4125000000000001</v>
      </c>
      <c r="AX52" s="13">
        <v>2231</v>
      </c>
      <c r="AY52" s="13">
        <v>14</v>
      </c>
      <c r="AZ52" s="13">
        <v>148</v>
      </c>
      <c r="BA52" s="13">
        <f>AX52+AY52+AZ52</f>
        <v>2393</v>
      </c>
      <c r="BB52" s="13">
        <v>5192</v>
      </c>
      <c r="BC52" s="13">
        <v>21629</v>
      </c>
      <c r="BD52" s="33">
        <f>BC52/M52</f>
        <v>3.0797380037021216</v>
      </c>
      <c r="BE52" s="16">
        <v>3.55</v>
      </c>
      <c r="BF52" s="33">
        <f>BE52*2000/M52</f>
        <v>1.0109639755090418</v>
      </c>
      <c r="BG52" s="13">
        <v>28</v>
      </c>
      <c r="BH52" s="13" t="s">
        <v>10</v>
      </c>
      <c r="BI52" s="13" t="s">
        <v>10</v>
      </c>
      <c r="BJ52" s="13" t="s">
        <v>10</v>
      </c>
      <c r="BK52" s="13" t="s">
        <v>11</v>
      </c>
      <c r="BL52" s="13" t="s">
        <v>10</v>
      </c>
      <c r="BM52" s="13" t="s">
        <v>11</v>
      </c>
      <c r="BN52" s="14" t="s">
        <v>10</v>
      </c>
    </row>
    <row r="53" spans="1:66" ht="20.100000000000001" customHeight="1" x14ac:dyDescent="0.25">
      <c r="A53" s="44" t="s">
        <v>774</v>
      </c>
      <c r="B53" s="13" t="s">
        <v>226</v>
      </c>
      <c r="C53" s="13" t="s">
        <v>227</v>
      </c>
      <c r="D53" s="13">
        <v>44290</v>
      </c>
      <c r="E53" s="13" t="s">
        <v>225</v>
      </c>
      <c r="F53" s="13">
        <v>44067</v>
      </c>
      <c r="G53" s="13">
        <v>243500741</v>
      </c>
      <c r="H53" s="13" t="s">
        <v>139</v>
      </c>
      <c r="I53" s="13">
        <v>57</v>
      </c>
      <c r="J53" s="13">
        <v>1</v>
      </c>
      <c r="K53" s="13">
        <v>1</v>
      </c>
      <c r="L53" s="13"/>
      <c r="M53" s="16">
        <v>0</v>
      </c>
      <c r="N53" s="13"/>
      <c r="O53" s="13"/>
      <c r="P53" s="13"/>
      <c r="Q53" s="13">
        <v>2</v>
      </c>
      <c r="R53" s="13">
        <v>5</v>
      </c>
      <c r="S53" s="13">
        <v>0</v>
      </c>
      <c r="T53" s="13" t="s">
        <v>11</v>
      </c>
      <c r="U53" s="13" t="s">
        <v>811</v>
      </c>
      <c r="V53" s="13">
        <v>20</v>
      </c>
      <c r="W53" s="22" t="e">
        <f>V53/M53</f>
        <v>#DIV/0!</v>
      </c>
      <c r="X53" s="13">
        <v>405</v>
      </c>
      <c r="Y53" s="13">
        <v>0</v>
      </c>
      <c r="Z53" s="13">
        <v>28</v>
      </c>
      <c r="AA53" s="13">
        <v>0</v>
      </c>
      <c r="AB53" s="13">
        <v>0</v>
      </c>
      <c r="AC53" s="31">
        <f>X53+Y53+Z53+AA53</f>
        <v>433</v>
      </c>
      <c r="AD53" s="30" t="e">
        <f>AC53/M53</f>
        <v>#DIV/0!</v>
      </c>
      <c r="AE53" s="30">
        <f>AC53/V53</f>
        <v>21.65</v>
      </c>
      <c r="AF53" s="13">
        <v>0</v>
      </c>
      <c r="AG53" s="13">
        <v>0</v>
      </c>
      <c r="AH53" s="13">
        <v>0</v>
      </c>
      <c r="AI53" s="13">
        <v>0</v>
      </c>
      <c r="AJ53" s="13">
        <f>AF53+AG53+AH53+AI53</f>
        <v>0</v>
      </c>
      <c r="AK53" s="33" t="e">
        <f>AJ53*100/M53</f>
        <v>#DIV/0!</v>
      </c>
      <c r="AL53" s="33" t="e">
        <f>AC53/AJ53</f>
        <v>#DIV/0!</v>
      </c>
      <c r="AM53" s="33" t="e">
        <f>AL53/2</f>
        <v>#DIV/0!</v>
      </c>
      <c r="AN53" s="13">
        <v>0</v>
      </c>
      <c r="AO53" s="13">
        <v>0</v>
      </c>
      <c r="AP53" s="13">
        <v>20</v>
      </c>
      <c r="AQ53" s="33" t="e">
        <f>AP53*100/M53</f>
        <v>#DIV/0!</v>
      </c>
      <c r="AR53" s="13">
        <v>0</v>
      </c>
      <c r="AS53" s="33" t="e">
        <f>AR53*100/M53</f>
        <v>#DIV/0!</v>
      </c>
      <c r="AT53" s="13"/>
      <c r="AU53" s="13">
        <v>727</v>
      </c>
      <c r="AV53" s="33" t="e">
        <f>AU53/M53</f>
        <v>#DIV/0!</v>
      </c>
      <c r="AW53" s="33">
        <f>AU53/AC53</f>
        <v>1.6789838337182448</v>
      </c>
      <c r="AX53" s="13"/>
      <c r="AY53" s="13"/>
      <c r="AZ53" s="13"/>
      <c r="BA53" s="13">
        <f>AX53+AY53+AZ53</f>
        <v>0</v>
      </c>
      <c r="BB53" s="13">
        <v>0</v>
      </c>
      <c r="BC53" s="13">
        <v>0</v>
      </c>
      <c r="BD53" s="33" t="e">
        <f>BC53/M53</f>
        <v>#DIV/0!</v>
      </c>
      <c r="BE53" s="13">
        <v>0.1</v>
      </c>
      <c r="BF53" s="33" t="e">
        <f>BE53*2000/M53</f>
        <v>#DIV/0!</v>
      </c>
      <c r="BG53" s="13"/>
      <c r="BH53" s="13" t="s">
        <v>11</v>
      </c>
      <c r="BI53" s="13" t="s">
        <v>11</v>
      </c>
      <c r="BJ53" s="13" t="s">
        <v>11</v>
      </c>
      <c r="BK53" s="13" t="s">
        <v>11</v>
      </c>
      <c r="BL53" s="13" t="s">
        <v>11</v>
      </c>
      <c r="BM53" s="13" t="s">
        <v>11</v>
      </c>
      <c r="BN53" s="14" t="s">
        <v>11</v>
      </c>
    </row>
    <row r="54" spans="1:66" ht="20.100000000000001" customHeight="1" x14ac:dyDescent="0.25">
      <c r="A54" s="44" t="s">
        <v>775</v>
      </c>
      <c r="B54" s="13" t="s">
        <v>228</v>
      </c>
      <c r="C54" s="13" t="s">
        <v>123</v>
      </c>
      <c r="D54" s="13">
        <v>44290</v>
      </c>
      <c r="E54" s="13" t="s">
        <v>225</v>
      </c>
      <c r="F54" s="13">
        <v>44067</v>
      </c>
      <c r="G54" s="13">
        <v>243500741</v>
      </c>
      <c r="H54" s="13" t="s">
        <v>139</v>
      </c>
      <c r="I54" s="13">
        <v>58</v>
      </c>
      <c r="J54" s="13">
        <v>1</v>
      </c>
      <c r="K54" s="13">
        <v>1</v>
      </c>
      <c r="L54" s="13"/>
      <c r="M54" s="13">
        <v>5347</v>
      </c>
      <c r="N54" s="13"/>
      <c r="O54" s="13"/>
      <c r="P54" s="13"/>
      <c r="Q54" s="13">
        <v>21</v>
      </c>
      <c r="R54" s="13">
        <v>50</v>
      </c>
      <c r="S54" s="13">
        <v>4</v>
      </c>
      <c r="T54" s="13" t="s">
        <v>10</v>
      </c>
      <c r="U54" s="13" t="s">
        <v>811</v>
      </c>
      <c r="V54" s="13">
        <v>422</v>
      </c>
      <c r="W54" s="22">
        <f>V54/M54</f>
        <v>7.8922760426407335E-2</v>
      </c>
      <c r="X54" s="13">
        <v>15305</v>
      </c>
      <c r="Y54" s="13">
        <v>113</v>
      </c>
      <c r="Z54" s="13">
        <v>2669</v>
      </c>
      <c r="AA54" s="13">
        <v>0</v>
      </c>
      <c r="AB54" s="13">
        <v>34</v>
      </c>
      <c r="AC54" s="31">
        <f>X54+Y54+Z54+AA54</f>
        <v>18087</v>
      </c>
      <c r="AD54" s="30">
        <f>AC54/M54</f>
        <v>3.3826444735365624</v>
      </c>
      <c r="AE54" s="30">
        <f>AC54/V54</f>
        <v>42.860189573459714</v>
      </c>
      <c r="AF54" s="13">
        <v>946</v>
      </c>
      <c r="AG54" s="13">
        <v>92</v>
      </c>
      <c r="AH54" s="13">
        <v>97</v>
      </c>
      <c r="AI54" s="13">
        <v>0</v>
      </c>
      <c r="AJ54" s="13">
        <f>AF54+AG54+AH54+AI54</f>
        <v>1135</v>
      </c>
      <c r="AK54" s="33">
        <f>AJ54*100/M54</f>
        <v>21.226856181036094</v>
      </c>
      <c r="AL54" s="33">
        <f>AC54/AJ54</f>
        <v>15.93568281938326</v>
      </c>
      <c r="AM54" s="33">
        <f>AL54/2</f>
        <v>7.9678414096916299</v>
      </c>
      <c r="AN54" s="13">
        <v>58</v>
      </c>
      <c r="AO54" s="13">
        <v>187</v>
      </c>
      <c r="AP54" s="13">
        <v>1253</v>
      </c>
      <c r="AQ54" s="33">
        <f>AP54*100/M54</f>
        <v>23.433701140826631</v>
      </c>
      <c r="AR54" s="13">
        <v>929</v>
      </c>
      <c r="AS54" s="33">
        <f>AR54*100/M54</f>
        <v>17.37422853936787</v>
      </c>
      <c r="AT54" s="13"/>
      <c r="AU54" s="13">
        <v>53661</v>
      </c>
      <c r="AV54" s="33">
        <f>AU54/M54</f>
        <v>10.035720965027117</v>
      </c>
      <c r="AW54" s="33">
        <f>AU54/AC54</f>
        <v>2.9668270028197048</v>
      </c>
      <c r="AX54" s="13">
        <v>4226</v>
      </c>
      <c r="AY54" s="13">
        <v>47</v>
      </c>
      <c r="AZ54" s="13">
        <v>691</v>
      </c>
      <c r="BA54" s="13">
        <f>AX54+AY54+AZ54</f>
        <v>4964</v>
      </c>
      <c r="BB54" s="13">
        <v>4226</v>
      </c>
      <c r="BC54" s="13">
        <v>21052</v>
      </c>
      <c r="BD54" s="33">
        <f>BC54/M54</f>
        <v>3.937161024873761</v>
      </c>
      <c r="BE54" s="13">
        <v>3.1</v>
      </c>
      <c r="BF54" s="33">
        <f>BE54*2000/M54</f>
        <v>1.1595287076865533</v>
      </c>
      <c r="BG54" s="13"/>
      <c r="BH54" s="13" t="s">
        <v>10</v>
      </c>
      <c r="BI54" s="13" t="s">
        <v>10</v>
      </c>
      <c r="BJ54" s="13" t="s">
        <v>10</v>
      </c>
      <c r="BK54" s="13" t="s">
        <v>11</v>
      </c>
      <c r="BL54" s="13" t="s">
        <v>11</v>
      </c>
      <c r="BM54" s="13" t="s">
        <v>11</v>
      </c>
      <c r="BN54" s="14" t="s">
        <v>11</v>
      </c>
    </row>
    <row r="55" spans="1:66" ht="20.100000000000001" customHeight="1" x14ac:dyDescent="0.25">
      <c r="A55" s="43" t="s">
        <v>385</v>
      </c>
      <c r="B55" s="13" t="s">
        <v>386</v>
      </c>
      <c r="C55" s="13" t="s">
        <v>387</v>
      </c>
      <c r="D55" s="13">
        <v>44530</v>
      </c>
      <c r="E55" s="13" t="s">
        <v>385</v>
      </c>
      <c r="F55" s="13">
        <v>44068</v>
      </c>
      <c r="G55" s="13">
        <v>200000438</v>
      </c>
      <c r="H55" s="13" t="s">
        <v>42</v>
      </c>
      <c r="I55" s="13">
        <v>107</v>
      </c>
      <c r="J55" s="13">
        <v>1</v>
      </c>
      <c r="K55" s="13">
        <v>1</v>
      </c>
      <c r="L55" s="13" t="s">
        <v>94</v>
      </c>
      <c r="M55" s="13">
        <v>3640</v>
      </c>
      <c r="N55" s="13" t="s">
        <v>11</v>
      </c>
      <c r="O55" s="13" t="s">
        <v>11</v>
      </c>
      <c r="P55" s="13"/>
      <c r="Q55" s="13">
        <v>12</v>
      </c>
      <c r="R55" s="13">
        <v>25</v>
      </c>
      <c r="S55" s="13">
        <v>2</v>
      </c>
      <c r="T55" s="13" t="s">
        <v>11</v>
      </c>
      <c r="U55" s="13" t="s">
        <v>17</v>
      </c>
      <c r="V55" s="13">
        <v>206</v>
      </c>
      <c r="W55" s="22">
        <f>V55/M55</f>
        <v>5.6593406593406594E-2</v>
      </c>
      <c r="X55" s="13">
        <v>7284</v>
      </c>
      <c r="Y55" s="13">
        <v>111</v>
      </c>
      <c r="Z55" s="13">
        <v>118</v>
      </c>
      <c r="AA55" s="13"/>
      <c r="AB55" s="13">
        <v>8</v>
      </c>
      <c r="AC55" s="31">
        <f>X55+Y55+Z55+AA55</f>
        <v>7513</v>
      </c>
      <c r="AD55" s="30">
        <f>AC55/M55</f>
        <v>2.0640109890109892</v>
      </c>
      <c r="AE55" s="30">
        <f>AC55/V55</f>
        <v>36.470873786407765</v>
      </c>
      <c r="AF55" s="13">
        <v>311</v>
      </c>
      <c r="AG55" s="13">
        <v>0</v>
      </c>
      <c r="AH55" s="13">
        <v>0</v>
      </c>
      <c r="AI55" s="13">
        <v>0</v>
      </c>
      <c r="AJ55" s="13">
        <f>AF55+AG55+AH55+AI55</f>
        <v>311</v>
      </c>
      <c r="AK55" s="33">
        <f>AJ55*100/M55</f>
        <v>8.5439560439560438</v>
      </c>
      <c r="AL55" s="33">
        <f>AC55/AJ55</f>
        <v>24.157556270096464</v>
      </c>
      <c r="AM55" s="33">
        <f>AL55/2</f>
        <v>12.078778135048232</v>
      </c>
      <c r="AN55" s="13">
        <v>5</v>
      </c>
      <c r="AO55" s="13">
        <v>0</v>
      </c>
      <c r="AP55" s="13">
        <v>600</v>
      </c>
      <c r="AQ55" s="33">
        <f>AP55*100/M55</f>
        <v>16.483516483516482</v>
      </c>
      <c r="AR55" s="15">
        <v>600.60466455513961</v>
      </c>
      <c r="AS55" s="33">
        <f>AR55*100/M55</f>
        <v>16.50012814711922</v>
      </c>
      <c r="AT55" s="13">
        <v>2331</v>
      </c>
      <c r="AU55" s="13">
        <v>10691</v>
      </c>
      <c r="AV55" s="33">
        <f>AU55/M55</f>
        <v>2.9370879120879119</v>
      </c>
      <c r="AW55" s="33">
        <f>AU55/AC55</f>
        <v>1.4230001331026221</v>
      </c>
      <c r="AX55" s="13">
        <v>490</v>
      </c>
      <c r="AY55" s="13">
        <v>3</v>
      </c>
      <c r="AZ55" s="13">
        <v>0</v>
      </c>
      <c r="BA55" s="13">
        <f>AX55+AY55+AZ55</f>
        <v>493</v>
      </c>
      <c r="BB55" s="15">
        <v>61.141739488493386</v>
      </c>
      <c r="BC55" s="15">
        <v>6114.4453642384105</v>
      </c>
      <c r="BD55" s="33">
        <f>BC55/M55</f>
        <v>1.6797926824830798</v>
      </c>
      <c r="BE55" s="19">
        <v>0.6</v>
      </c>
      <c r="BF55" s="33">
        <f>BE55*2000/M55</f>
        <v>0.32967032967032966</v>
      </c>
      <c r="BG55" s="13">
        <v>18</v>
      </c>
      <c r="BH55" s="13" t="s">
        <v>10</v>
      </c>
      <c r="BI55" s="13" t="s">
        <v>10</v>
      </c>
      <c r="BJ55" s="13" t="s">
        <v>10</v>
      </c>
      <c r="BK55" s="13" t="s">
        <v>11</v>
      </c>
      <c r="BL55" s="13" t="s">
        <v>10</v>
      </c>
      <c r="BM55" s="13" t="s">
        <v>11</v>
      </c>
      <c r="BN55" s="14" t="s">
        <v>10</v>
      </c>
    </row>
    <row r="56" spans="1:66" ht="20.100000000000001" customHeight="1" x14ac:dyDescent="0.25">
      <c r="A56" s="43" t="s">
        <v>688</v>
      </c>
      <c r="B56" s="13" t="s">
        <v>689</v>
      </c>
      <c r="C56" s="13" t="s">
        <v>72</v>
      </c>
      <c r="D56" s="13">
        <v>44115</v>
      </c>
      <c r="E56" s="13" t="s">
        <v>688</v>
      </c>
      <c r="F56" s="13">
        <v>44071</v>
      </c>
      <c r="G56" s="13">
        <v>200067635</v>
      </c>
      <c r="H56" s="13" t="s">
        <v>82</v>
      </c>
      <c r="I56" s="13">
        <v>207</v>
      </c>
      <c r="J56" s="13">
        <v>1</v>
      </c>
      <c r="K56" s="13">
        <v>1</v>
      </c>
      <c r="L56" s="13" t="s">
        <v>690</v>
      </c>
      <c r="M56" s="13">
        <v>6148</v>
      </c>
      <c r="N56" s="13" t="s">
        <v>10</v>
      </c>
      <c r="O56" s="13" t="s">
        <v>10</v>
      </c>
      <c r="P56" s="13" t="s">
        <v>33</v>
      </c>
      <c r="Q56" s="13">
        <v>14.5</v>
      </c>
      <c r="R56" s="13">
        <v>14</v>
      </c>
      <c r="S56" s="13">
        <v>3</v>
      </c>
      <c r="T56" s="13" t="s">
        <v>10</v>
      </c>
      <c r="U56" s="13" t="s">
        <v>17</v>
      </c>
      <c r="V56" s="13">
        <v>260</v>
      </c>
      <c r="W56" s="22">
        <f>V56/M56</f>
        <v>4.2290175666883541E-2</v>
      </c>
      <c r="X56" s="13">
        <v>11358</v>
      </c>
      <c r="Y56" s="13">
        <v>0</v>
      </c>
      <c r="Z56" s="13">
        <v>0</v>
      </c>
      <c r="AA56" s="13"/>
      <c r="AB56" s="13">
        <v>32</v>
      </c>
      <c r="AC56" s="31">
        <f>X56+Y56+Z56+AA56</f>
        <v>11358</v>
      </c>
      <c r="AD56" s="30">
        <f>AC56/M56</f>
        <v>1.8474300585556278</v>
      </c>
      <c r="AE56" s="30">
        <f>AC56/V56</f>
        <v>43.684615384615384</v>
      </c>
      <c r="AF56" s="13">
        <v>969</v>
      </c>
      <c r="AG56" s="13">
        <v>0</v>
      </c>
      <c r="AH56" s="13">
        <v>0</v>
      </c>
      <c r="AI56" s="13"/>
      <c r="AJ56" s="13">
        <f>AF56+AG56+AH56+AI56</f>
        <v>969</v>
      </c>
      <c r="AK56" s="33">
        <f>AJ56*100/M56</f>
        <v>15.761223162003903</v>
      </c>
      <c r="AL56" s="33">
        <f>AC56/AJ56</f>
        <v>11.721362229102168</v>
      </c>
      <c r="AM56" s="33">
        <f>AL56/2</f>
        <v>5.8606811145510838</v>
      </c>
      <c r="AN56" s="13">
        <v>0</v>
      </c>
      <c r="AO56" s="13">
        <v>0</v>
      </c>
      <c r="AP56" s="13">
        <v>1833</v>
      </c>
      <c r="AQ56" s="33">
        <f>AP56*100/M56</f>
        <v>29.814573845152896</v>
      </c>
      <c r="AR56" s="13">
        <v>1276</v>
      </c>
      <c r="AS56" s="33">
        <f>AR56*100/M56</f>
        <v>20.754716981132077</v>
      </c>
      <c r="AT56" s="13">
        <v>14951</v>
      </c>
      <c r="AU56" s="13">
        <v>52296</v>
      </c>
      <c r="AV56" s="33">
        <f>AU56/M56</f>
        <v>8.5061808718282368</v>
      </c>
      <c r="AW56" s="33">
        <f>AU56/AC56</f>
        <v>4.6043317485472794</v>
      </c>
      <c r="AX56" s="13">
        <v>5486</v>
      </c>
      <c r="AY56" s="13">
        <v>0</v>
      </c>
      <c r="AZ56" s="13">
        <v>896</v>
      </c>
      <c r="BA56" s="13">
        <f>AX56+AY56+AZ56</f>
        <v>6382</v>
      </c>
      <c r="BB56" s="13">
        <v>5543</v>
      </c>
      <c r="BC56" s="13">
        <v>17397</v>
      </c>
      <c r="BD56" s="33">
        <f>BC56/M56</f>
        <v>2.8297007156798961</v>
      </c>
      <c r="BE56" s="13">
        <v>2</v>
      </c>
      <c r="BF56" s="33">
        <f>BE56*2000/M56</f>
        <v>0.65061808718282366</v>
      </c>
      <c r="BG56" s="13">
        <v>41</v>
      </c>
      <c r="BH56" s="13" t="s">
        <v>10</v>
      </c>
      <c r="BI56" s="13" t="s">
        <v>10</v>
      </c>
      <c r="BJ56" s="13" t="s">
        <v>10</v>
      </c>
      <c r="BK56" s="13" t="s">
        <v>10</v>
      </c>
      <c r="BL56" s="13" t="s">
        <v>10</v>
      </c>
      <c r="BM56" s="13" t="s">
        <v>10</v>
      </c>
      <c r="BN56" s="14" t="s">
        <v>10</v>
      </c>
    </row>
    <row r="57" spans="1:66" ht="20.100000000000001" customHeight="1" x14ac:dyDescent="0.25">
      <c r="A57" s="43" t="s">
        <v>585</v>
      </c>
      <c r="B57" s="13" t="s">
        <v>586</v>
      </c>
      <c r="C57" s="13" t="s">
        <v>587</v>
      </c>
      <c r="D57" s="13">
        <v>44410</v>
      </c>
      <c r="E57" s="13" t="s">
        <v>585</v>
      </c>
      <c r="F57" s="13">
        <v>44072</v>
      </c>
      <c r="G57" s="13">
        <v>244400610</v>
      </c>
      <c r="H57" s="13" t="s">
        <v>69</v>
      </c>
      <c r="I57" s="13">
        <v>171</v>
      </c>
      <c r="J57" s="13">
        <v>1</v>
      </c>
      <c r="K57" s="13">
        <v>1</v>
      </c>
      <c r="L57" s="13" t="s">
        <v>588</v>
      </c>
      <c r="M57" s="13">
        <v>7302</v>
      </c>
      <c r="N57" s="13" t="s">
        <v>10</v>
      </c>
      <c r="O57" s="13" t="s">
        <v>10</v>
      </c>
      <c r="P57" s="13" t="s">
        <v>33</v>
      </c>
      <c r="Q57" s="13">
        <v>19</v>
      </c>
      <c r="R57" s="13">
        <v>18</v>
      </c>
      <c r="S57" s="13">
        <v>2</v>
      </c>
      <c r="T57" s="13" t="s">
        <v>10</v>
      </c>
      <c r="U57" s="13" t="s">
        <v>17</v>
      </c>
      <c r="V57" s="13">
        <v>238</v>
      </c>
      <c r="W57" s="22">
        <f>V57/M57</f>
        <v>3.2593809915091754E-2</v>
      </c>
      <c r="X57" s="13">
        <v>14029</v>
      </c>
      <c r="Y57" s="13">
        <v>56</v>
      </c>
      <c r="Z57" s="13">
        <v>828</v>
      </c>
      <c r="AA57" s="13">
        <v>0</v>
      </c>
      <c r="AB57" s="13">
        <v>37</v>
      </c>
      <c r="AC57" s="31">
        <f>X57+Y57+Z57+AA57</f>
        <v>14913</v>
      </c>
      <c r="AD57" s="30">
        <f>AC57/M57</f>
        <v>2.0423171733771568</v>
      </c>
      <c r="AE57" s="30">
        <f>AC57/V57</f>
        <v>62.659663865546221</v>
      </c>
      <c r="AF57" s="13">
        <v>1469</v>
      </c>
      <c r="AG57" s="13">
        <v>12</v>
      </c>
      <c r="AH57" s="13">
        <v>47</v>
      </c>
      <c r="AI57" s="13">
        <v>0</v>
      </c>
      <c r="AJ57" s="13">
        <f>AF57+AG57+AH57+AI57</f>
        <v>1528</v>
      </c>
      <c r="AK57" s="33">
        <f>AJ57*100/M57</f>
        <v>20.925773760613531</v>
      </c>
      <c r="AL57" s="33">
        <f>AC57/AJ57</f>
        <v>9.7598167539267013</v>
      </c>
      <c r="AM57" s="33">
        <f>AL57/2</f>
        <v>4.8799083769633507</v>
      </c>
      <c r="AN57" s="13">
        <v>1</v>
      </c>
      <c r="AO57" s="13">
        <v>18</v>
      </c>
      <c r="AP57" s="13">
        <v>1094</v>
      </c>
      <c r="AQ57" s="33">
        <f>AP57*100/M57</f>
        <v>14.982196658449739</v>
      </c>
      <c r="AR57" s="13">
        <v>777</v>
      </c>
      <c r="AS57" s="33">
        <f>AR57*100/M57</f>
        <v>10.640920295809368</v>
      </c>
      <c r="AT57" s="13">
        <v>5782</v>
      </c>
      <c r="AU57" s="13">
        <v>36952</v>
      </c>
      <c r="AV57" s="33">
        <f>AU57/M57</f>
        <v>5.0605313612708844</v>
      </c>
      <c r="AW57" s="33">
        <f>AU57/AC57</f>
        <v>2.4778381278079529</v>
      </c>
      <c r="AX57" s="13">
        <v>178</v>
      </c>
      <c r="AY57" s="13">
        <v>2</v>
      </c>
      <c r="AZ57" s="13">
        <v>5</v>
      </c>
      <c r="BA57" s="13">
        <f>AX57+AY57+AZ57</f>
        <v>185</v>
      </c>
      <c r="BB57" s="13">
        <v>11157</v>
      </c>
      <c r="BC57" s="13">
        <v>18614</v>
      </c>
      <c r="BD57" s="33">
        <f>BC57/M57</f>
        <v>2.5491646124349492</v>
      </c>
      <c r="BE57" s="13">
        <v>3.75</v>
      </c>
      <c r="BF57" s="33">
        <f>BE57*2000/M57</f>
        <v>1.0271158586688578</v>
      </c>
      <c r="BG57" s="13">
        <v>15</v>
      </c>
      <c r="BH57" s="13" t="s">
        <v>10</v>
      </c>
      <c r="BI57" s="13" t="s">
        <v>10</v>
      </c>
      <c r="BJ57" s="13" t="s">
        <v>11</v>
      </c>
      <c r="BK57" s="13" t="s">
        <v>11</v>
      </c>
      <c r="BL57" s="13" t="s">
        <v>10</v>
      </c>
      <c r="BM57" s="13" t="s">
        <v>11</v>
      </c>
      <c r="BN57" s="14" t="s">
        <v>10</v>
      </c>
    </row>
    <row r="58" spans="1:66" ht="20.100000000000001" customHeight="1" x14ac:dyDescent="0.25">
      <c r="A58" s="43" t="s">
        <v>246</v>
      </c>
      <c r="B58" s="13" t="s">
        <v>247</v>
      </c>
      <c r="C58" s="13" t="s">
        <v>248</v>
      </c>
      <c r="D58" s="13">
        <v>44810</v>
      </c>
      <c r="E58" s="13" t="s">
        <v>246</v>
      </c>
      <c r="F58" s="13">
        <v>44073</v>
      </c>
      <c r="G58" s="13">
        <v>244400503</v>
      </c>
      <c r="H58" s="13" t="s">
        <v>86</v>
      </c>
      <c r="I58" s="13">
        <v>65</v>
      </c>
      <c r="J58" s="13">
        <v>1</v>
      </c>
      <c r="K58" s="13">
        <v>1</v>
      </c>
      <c r="L58" s="13" t="s">
        <v>249</v>
      </c>
      <c r="M58" s="13">
        <v>6647</v>
      </c>
      <c r="N58" s="13" t="s">
        <v>10</v>
      </c>
      <c r="O58" s="13" t="s">
        <v>11</v>
      </c>
      <c r="P58" s="13"/>
      <c r="Q58" s="13">
        <v>18</v>
      </c>
      <c r="R58" s="13">
        <v>50</v>
      </c>
      <c r="S58" s="13">
        <v>3</v>
      </c>
      <c r="T58" s="13" t="s">
        <v>10</v>
      </c>
      <c r="U58" s="13" t="s">
        <v>17</v>
      </c>
      <c r="V58" s="13">
        <v>550</v>
      </c>
      <c r="W58" s="22">
        <f>V58/M58</f>
        <v>8.274409508048744E-2</v>
      </c>
      <c r="X58" s="13">
        <v>15893</v>
      </c>
      <c r="Y58" s="13">
        <v>304</v>
      </c>
      <c r="Z58" s="13">
        <v>3252</v>
      </c>
      <c r="AA58" s="13">
        <v>0</v>
      </c>
      <c r="AB58" s="13">
        <v>37</v>
      </c>
      <c r="AC58" s="31">
        <f>X58+Y58+Z58+AA58</f>
        <v>19449</v>
      </c>
      <c r="AD58" s="30">
        <f>AC58/M58</f>
        <v>2.925981645855273</v>
      </c>
      <c r="AE58" s="30">
        <f>AC58/V58</f>
        <v>35.36181818181818</v>
      </c>
      <c r="AF58" s="13">
        <v>900</v>
      </c>
      <c r="AG58" s="13">
        <v>1</v>
      </c>
      <c r="AH58" s="13">
        <v>188</v>
      </c>
      <c r="AI58" s="13">
        <v>0</v>
      </c>
      <c r="AJ58" s="13">
        <f>AF58+AG58+AH58+AI58</f>
        <v>1089</v>
      </c>
      <c r="AK58" s="33">
        <f>AJ58*100/M58</f>
        <v>16.383330825936511</v>
      </c>
      <c r="AL58" s="33">
        <f>AC58/AJ58</f>
        <v>17.859504132231404</v>
      </c>
      <c r="AM58" s="33">
        <f>AL58/2</f>
        <v>8.9297520661157019</v>
      </c>
      <c r="AN58" s="13">
        <v>13</v>
      </c>
      <c r="AO58" s="13">
        <v>8</v>
      </c>
      <c r="AP58" s="13">
        <v>2650</v>
      </c>
      <c r="AQ58" s="33">
        <f>AP58*100/M58</f>
        <v>39.867609447871217</v>
      </c>
      <c r="AR58" s="15">
        <v>1722.7624917455425</v>
      </c>
      <c r="AS58" s="33">
        <f>AR58*100/M58</f>
        <v>25.917895166925568</v>
      </c>
      <c r="AT58" s="13">
        <v>11158</v>
      </c>
      <c r="AU58" s="13">
        <v>53281</v>
      </c>
      <c r="AV58" s="33">
        <f>AU58/M58</f>
        <v>8.0157965999699119</v>
      </c>
      <c r="AW58" s="33">
        <f>AU58/AC58</f>
        <v>2.7395238829759885</v>
      </c>
      <c r="AX58" s="13">
        <v>2516</v>
      </c>
      <c r="AY58" s="13">
        <v>9</v>
      </c>
      <c r="AZ58" s="13">
        <v>8</v>
      </c>
      <c r="BA58" s="13">
        <f>AX58+AY58+AZ58</f>
        <v>2533</v>
      </c>
      <c r="BB58" s="13">
        <v>4565</v>
      </c>
      <c r="BC58" s="13">
        <v>21720</v>
      </c>
      <c r="BD58" s="33">
        <f>BC58/M58</f>
        <v>3.2676395366330677</v>
      </c>
      <c r="BE58" s="16">
        <v>2.5999999999999996</v>
      </c>
      <c r="BF58" s="33">
        <f>BE58*2000/M58</f>
        <v>0.78230780803369926</v>
      </c>
      <c r="BG58" s="13">
        <v>15</v>
      </c>
      <c r="BH58" s="13" t="s">
        <v>10</v>
      </c>
      <c r="BI58" s="13" t="s">
        <v>10</v>
      </c>
      <c r="BJ58" s="13" t="s">
        <v>10</v>
      </c>
      <c r="BK58" s="13" t="s">
        <v>11</v>
      </c>
      <c r="BL58" s="13" t="s">
        <v>11</v>
      </c>
      <c r="BM58" s="13" t="s">
        <v>10</v>
      </c>
      <c r="BN58" s="14" t="s">
        <v>10</v>
      </c>
    </row>
    <row r="59" spans="1:66" ht="20.100000000000001" customHeight="1" x14ac:dyDescent="0.25">
      <c r="A59" s="43" t="s">
        <v>509</v>
      </c>
      <c r="B59" s="13" t="s">
        <v>510</v>
      </c>
      <c r="C59" s="13" t="s">
        <v>72</v>
      </c>
      <c r="D59" s="13">
        <v>44610</v>
      </c>
      <c r="E59" s="13" t="s">
        <v>509</v>
      </c>
      <c r="F59" s="13">
        <v>44074</v>
      </c>
      <c r="G59" s="13">
        <v>244400404</v>
      </c>
      <c r="H59" s="13" t="s">
        <v>19</v>
      </c>
      <c r="I59" s="13">
        <v>147</v>
      </c>
      <c r="J59" s="13">
        <v>1</v>
      </c>
      <c r="K59" s="13">
        <v>1</v>
      </c>
      <c r="L59" s="13" t="s">
        <v>511</v>
      </c>
      <c r="M59" s="13">
        <v>4221</v>
      </c>
      <c r="N59" s="13" t="s">
        <v>11</v>
      </c>
      <c r="O59" s="13" t="s">
        <v>11</v>
      </c>
      <c r="P59" s="13"/>
      <c r="Q59" s="13">
        <v>16</v>
      </c>
      <c r="R59" s="13">
        <v>27</v>
      </c>
      <c r="S59" s="13">
        <v>1</v>
      </c>
      <c r="T59" s="13" t="s">
        <v>10</v>
      </c>
      <c r="U59" s="13" t="s">
        <v>17</v>
      </c>
      <c r="V59" s="13">
        <v>250</v>
      </c>
      <c r="W59" s="22">
        <f>V59/M59</f>
        <v>5.9227671167969675E-2</v>
      </c>
      <c r="X59" s="13">
        <v>10716</v>
      </c>
      <c r="Y59" s="13">
        <v>69</v>
      </c>
      <c r="Z59" s="13">
        <v>0</v>
      </c>
      <c r="AA59" s="13">
        <v>0</v>
      </c>
      <c r="AB59" s="13">
        <v>27</v>
      </c>
      <c r="AC59" s="31">
        <f>X59+Y59+Z59+AA59</f>
        <v>10785</v>
      </c>
      <c r="AD59" s="30">
        <f>AC59/M59</f>
        <v>2.5550817341862118</v>
      </c>
      <c r="AE59" s="30">
        <f>AC59/V59</f>
        <v>43.14</v>
      </c>
      <c r="AF59" s="13">
        <v>685</v>
      </c>
      <c r="AG59" s="13">
        <v>7</v>
      </c>
      <c r="AH59" s="13">
        <v>0</v>
      </c>
      <c r="AI59" s="13">
        <v>0</v>
      </c>
      <c r="AJ59" s="13">
        <f>AF59+AG59+AH59+AI59</f>
        <v>692</v>
      </c>
      <c r="AK59" s="33">
        <f>AJ59*100/M59</f>
        <v>16.394219379294007</v>
      </c>
      <c r="AL59" s="33">
        <f>AC59/AJ59</f>
        <v>15.585260115606937</v>
      </c>
      <c r="AM59" s="33">
        <f>AL59/2</f>
        <v>7.7926300578034686</v>
      </c>
      <c r="AN59" s="13">
        <v>6</v>
      </c>
      <c r="AO59" s="13">
        <v>0</v>
      </c>
      <c r="AP59" s="13">
        <v>773</v>
      </c>
      <c r="AQ59" s="33">
        <f>AP59*100/M59</f>
        <v>18.313195925136224</v>
      </c>
      <c r="AR59" s="13">
        <v>575</v>
      </c>
      <c r="AS59" s="33">
        <f>AR59*100/M59</f>
        <v>13.622364368633026</v>
      </c>
      <c r="AT59" s="13"/>
      <c r="AU59" s="13">
        <v>23805</v>
      </c>
      <c r="AV59" s="33">
        <f>AU59/M59</f>
        <v>5.6396588486140722</v>
      </c>
      <c r="AW59" s="33">
        <f>AU59/AC59</f>
        <v>2.2072322670375524</v>
      </c>
      <c r="AX59" s="13">
        <v>892</v>
      </c>
      <c r="AY59" s="13">
        <v>5</v>
      </c>
      <c r="AZ59" s="13">
        <v>0</v>
      </c>
      <c r="BA59" s="13">
        <f>AX59+AY59+AZ59</f>
        <v>897</v>
      </c>
      <c r="BB59" s="13">
        <v>3950</v>
      </c>
      <c r="BC59" s="13">
        <v>10000</v>
      </c>
      <c r="BD59" s="33">
        <f>BC59/M59</f>
        <v>2.369106846718787</v>
      </c>
      <c r="BE59" s="13">
        <v>2</v>
      </c>
      <c r="BF59" s="33">
        <f>BE59*2000/M59</f>
        <v>0.94764273868751481</v>
      </c>
      <c r="BG59" s="13"/>
      <c r="BH59" s="13" t="s">
        <v>10</v>
      </c>
      <c r="BI59" s="13" t="s">
        <v>10</v>
      </c>
      <c r="BJ59" s="13" t="s">
        <v>10</v>
      </c>
      <c r="BK59" s="13" t="s">
        <v>10</v>
      </c>
      <c r="BL59" s="13" t="s">
        <v>10</v>
      </c>
      <c r="BM59" s="13" t="s">
        <v>11</v>
      </c>
      <c r="BN59" s="14" t="s">
        <v>10</v>
      </c>
    </row>
    <row r="60" spans="1:66" ht="20.100000000000001" customHeight="1" x14ac:dyDescent="0.25">
      <c r="A60" s="43" t="s">
        <v>324</v>
      </c>
      <c r="B60" s="13" t="s">
        <v>325</v>
      </c>
      <c r="C60" s="13" t="s">
        <v>326</v>
      </c>
      <c r="D60" s="13">
        <v>44520</v>
      </c>
      <c r="E60" s="13" t="s">
        <v>324</v>
      </c>
      <c r="F60" s="13">
        <v>44075</v>
      </c>
      <c r="G60" s="13">
        <v>200072726</v>
      </c>
      <c r="H60" s="13" t="s">
        <v>258</v>
      </c>
      <c r="I60" s="13">
        <v>88</v>
      </c>
      <c r="J60" s="13">
        <v>1</v>
      </c>
      <c r="K60" s="13">
        <v>1</v>
      </c>
      <c r="L60" s="13" t="s">
        <v>257</v>
      </c>
      <c r="M60" s="13">
        <v>1863</v>
      </c>
      <c r="N60" s="13" t="s">
        <v>10</v>
      </c>
      <c r="O60" s="13" t="s">
        <v>11</v>
      </c>
      <c r="P60" s="13"/>
      <c r="Q60" s="13">
        <v>9.5</v>
      </c>
      <c r="R60" s="13">
        <v>10</v>
      </c>
      <c r="S60" s="13">
        <v>1</v>
      </c>
      <c r="T60" s="13" t="s">
        <v>10</v>
      </c>
      <c r="U60" s="13" t="s">
        <v>17</v>
      </c>
      <c r="V60" s="13">
        <v>179</v>
      </c>
      <c r="W60" s="22">
        <f>V60/M60</f>
        <v>9.608158883521202E-2</v>
      </c>
      <c r="X60" s="13">
        <v>2878</v>
      </c>
      <c r="Y60" s="13">
        <v>0</v>
      </c>
      <c r="Z60" s="13">
        <v>332</v>
      </c>
      <c r="AA60" s="13">
        <v>0</v>
      </c>
      <c r="AB60" s="13">
        <v>3</v>
      </c>
      <c r="AC60" s="31">
        <f>X60+Y60+Z60+AA60</f>
        <v>3210</v>
      </c>
      <c r="AD60" s="30">
        <f>AC60/M60</f>
        <v>1.7230273752012883</v>
      </c>
      <c r="AE60" s="30">
        <f>AC60/V60</f>
        <v>17.932960893854748</v>
      </c>
      <c r="AF60" s="13">
        <v>192</v>
      </c>
      <c r="AG60" s="13">
        <v>0</v>
      </c>
      <c r="AH60" s="13">
        <v>3</v>
      </c>
      <c r="AI60" s="13">
        <v>0</v>
      </c>
      <c r="AJ60" s="13">
        <f>AF60+AG60+AH60+AI60</f>
        <v>195</v>
      </c>
      <c r="AK60" s="33">
        <f>AJ60*100/M60</f>
        <v>10.466988727858293</v>
      </c>
      <c r="AL60" s="33">
        <f>AC60/AJ60</f>
        <v>16.46153846153846</v>
      </c>
      <c r="AM60" s="33">
        <f>AL60/2</f>
        <v>8.2307692307692299</v>
      </c>
      <c r="AN60" s="13">
        <v>0</v>
      </c>
      <c r="AO60" s="13">
        <v>10</v>
      </c>
      <c r="AP60" s="13">
        <v>225</v>
      </c>
      <c r="AQ60" s="33">
        <f>AP60*100/M60</f>
        <v>12.077294685990339</v>
      </c>
      <c r="AR60" s="15">
        <v>143.04635761589404</v>
      </c>
      <c r="AS60" s="33">
        <f>AR60*100/M60</f>
        <v>7.6782800652653798</v>
      </c>
      <c r="AT60" s="13">
        <v>1581</v>
      </c>
      <c r="AU60" s="13">
        <v>4529</v>
      </c>
      <c r="AV60" s="33">
        <f>AU60/M60</f>
        <v>2.4310252281266775</v>
      </c>
      <c r="AW60" s="33">
        <f>AU60/AC60</f>
        <v>1.4109034267912772</v>
      </c>
      <c r="AX60" s="13">
        <v>1001</v>
      </c>
      <c r="AY60" s="13">
        <v>0</v>
      </c>
      <c r="AZ60" s="13">
        <v>16</v>
      </c>
      <c r="BA60" s="13">
        <f>AX60+AY60+AZ60</f>
        <v>1017</v>
      </c>
      <c r="BB60" s="15">
        <v>775.10837372795379</v>
      </c>
      <c r="BC60" s="15">
        <v>1862.3094512195121</v>
      </c>
      <c r="BD60" s="33">
        <f>BC60/M60</f>
        <v>0.99962933506146645</v>
      </c>
      <c r="BE60" s="16">
        <v>0.61</v>
      </c>
      <c r="BF60" s="33">
        <f>BE60*2000/M60</f>
        <v>0.65485775630703169</v>
      </c>
      <c r="BG60" s="13">
        <v>5</v>
      </c>
      <c r="BH60" s="13" t="s">
        <v>11</v>
      </c>
      <c r="BI60" s="13" t="s">
        <v>10</v>
      </c>
      <c r="BJ60" s="13" t="s">
        <v>10</v>
      </c>
      <c r="BK60" s="13" t="s">
        <v>11</v>
      </c>
      <c r="BL60" s="13" t="s">
        <v>11</v>
      </c>
      <c r="BM60" s="13" t="s">
        <v>11</v>
      </c>
      <c r="BN60" s="14" t="s">
        <v>10</v>
      </c>
    </row>
    <row r="61" spans="1:66" ht="20.100000000000001" customHeight="1" x14ac:dyDescent="0.25">
      <c r="A61" s="43" t="s">
        <v>547</v>
      </c>
      <c r="B61" s="13" t="s">
        <v>548</v>
      </c>
      <c r="C61" s="13" t="s">
        <v>549</v>
      </c>
      <c r="D61" s="13">
        <v>44170</v>
      </c>
      <c r="E61" s="13" t="s">
        <v>547</v>
      </c>
      <c r="F61" s="13">
        <v>44076</v>
      </c>
      <c r="G61" s="13">
        <v>200072726</v>
      </c>
      <c r="H61" s="13" t="s">
        <v>258</v>
      </c>
      <c r="I61" s="13">
        <v>159</v>
      </c>
      <c r="J61" s="13">
        <v>1</v>
      </c>
      <c r="K61" s="13">
        <v>1</v>
      </c>
      <c r="L61" s="13" t="s">
        <v>527</v>
      </c>
      <c r="M61" s="13">
        <v>1402</v>
      </c>
      <c r="N61" s="13" t="s">
        <v>10</v>
      </c>
      <c r="O61" s="13" t="s">
        <v>11</v>
      </c>
      <c r="P61" s="13"/>
      <c r="Q61" s="13">
        <v>6</v>
      </c>
      <c r="R61" s="13">
        <v>8</v>
      </c>
      <c r="S61" s="13">
        <v>1</v>
      </c>
      <c r="T61" s="13" t="s">
        <v>10</v>
      </c>
      <c r="U61" s="13" t="s">
        <v>17</v>
      </c>
      <c r="V61" s="13">
        <v>130</v>
      </c>
      <c r="W61" s="22">
        <f>V61/M61</f>
        <v>9.2724679029957208E-2</v>
      </c>
      <c r="X61" s="13">
        <v>3061</v>
      </c>
      <c r="Y61" s="13">
        <v>272</v>
      </c>
      <c r="Z61" s="13">
        <v>125</v>
      </c>
      <c r="AA61" s="13"/>
      <c r="AB61" s="13">
        <v>10</v>
      </c>
      <c r="AC61" s="31">
        <f>X61+Y61+Z61+AA61</f>
        <v>3458</v>
      </c>
      <c r="AD61" s="30">
        <f>AC61/M61</f>
        <v>2.4664764621968618</v>
      </c>
      <c r="AE61" s="30">
        <f>AC61/V61</f>
        <v>26.6</v>
      </c>
      <c r="AF61" s="13">
        <v>247</v>
      </c>
      <c r="AG61" s="13">
        <v>0</v>
      </c>
      <c r="AH61" s="13">
        <v>0</v>
      </c>
      <c r="AI61" s="13"/>
      <c r="AJ61" s="13">
        <f>AF61+AG61+AH61+AI61</f>
        <v>247</v>
      </c>
      <c r="AK61" s="33">
        <f>AJ61*100/M61</f>
        <v>17.61768901569187</v>
      </c>
      <c r="AL61" s="33">
        <f>AC61/AJ61</f>
        <v>14</v>
      </c>
      <c r="AM61" s="33">
        <f>AL61/2</f>
        <v>7</v>
      </c>
      <c r="AN61" s="13">
        <v>10</v>
      </c>
      <c r="AO61" s="13">
        <v>51</v>
      </c>
      <c r="AP61" s="13">
        <v>206</v>
      </c>
      <c r="AQ61" s="33">
        <f>AP61*100/M61</f>
        <v>14.693295292439373</v>
      </c>
      <c r="AR61" s="15">
        <v>130.96688741721854</v>
      </c>
      <c r="AS61" s="33">
        <f>AR61*100/M61</f>
        <v>9.3414327687031768</v>
      </c>
      <c r="AT61" s="13">
        <v>1301</v>
      </c>
      <c r="AU61" s="13">
        <v>4126</v>
      </c>
      <c r="AV61" s="33">
        <f>AU61/M61</f>
        <v>2.9429386590584881</v>
      </c>
      <c r="AW61" s="33">
        <f>AU61/AC61</f>
        <v>1.1931752458068248</v>
      </c>
      <c r="AX61" s="13">
        <v>496</v>
      </c>
      <c r="AY61" s="13">
        <v>1</v>
      </c>
      <c r="AZ61" s="13">
        <v>13</v>
      </c>
      <c r="BA61" s="13">
        <f>AX61+AY61+AZ61</f>
        <v>510</v>
      </c>
      <c r="BB61" s="15">
        <v>706.13759108004797</v>
      </c>
      <c r="BC61" s="15">
        <v>2358.9253048780488</v>
      </c>
      <c r="BD61" s="33">
        <f>BC61/M61</f>
        <v>1.6825430134650847</v>
      </c>
      <c r="BE61" s="16">
        <v>0.59</v>
      </c>
      <c r="BF61" s="33">
        <f>BE61*2000/M61</f>
        <v>0.84165477888730389</v>
      </c>
      <c r="BG61" s="13">
        <v>7</v>
      </c>
      <c r="BH61" s="13" t="s">
        <v>11</v>
      </c>
      <c r="BI61" s="13" t="s">
        <v>10</v>
      </c>
      <c r="BJ61" s="13" t="s">
        <v>11</v>
      </c>
      <c r="BK61" s="13" t="s">
        <v>11</v>
      </c>
      <c r="BL61" s="13" t="s">
        <v>10</v>
      </c>
      <c r="BM61" s="13" t="s">
        <v>11</v>
      </c>
      <c r="BN61" s="14" t="s">
        <v>10</v>
      </c>
    </row>
    <row r="62" spans="1:66" ht="20.100000000000001" customHeight="1" x14ac:dyDescent="0.25">
      <c r="A62" s="43" t="s">
        <v>618</v>
      </c>
      <c r="B62" s="13" t="s">
        <v>619</v>
      </c>
      <c r="C62" s="13" t="s">
        <v>620</v>
      </c>
      <c r="D62" s="13">
        <v>44440</v>
      </c>
      <c r="E62" s="13" t="s">
        <v>618</v>
      </c>
      <c r="F62" s="13">
        <v>44077</v>
      </c>
      <c r="G62" s="13">
        <v>244400552</v>
      </c>
      <c r="H62" s="13" t="s">
        <v>12</v>
      </c>
      <c r="I62" s="13">
        <v>182</v>
      </c>
      <c r="J62" s="13">
        <v>1</v>
      </c>
      <c r="K62" s="13">
        <v>1</v>
      </c>
      <c r="L62" s="13" t="s">
        <v>9</v>
      </c>
      <c r="M62" s="13">
        <v>2786</v>
      </c>
      <c r="N62" s="13" t="s">
        <v>11</v>
      </c>
      <c r="O62" s="13" t="s">
        <v>10</v>
      </c>
      <c r="P62" s="13" t="s">
        <v>631</v>
      </c>
      <c r="Q62" s="13">
        <v>10</v>
      </c>
      <c r="R62" s="13">
        <v>5</v>
      </c>
      <c r="S62" s="13">
        <v>1</v>
      </c>
      <c r="T62" s="13" t="s">
        <v>10</v>
      </c>
      <c r="U62" s="13" t="s">
        <v>68</v>
      </c>
      <c r="V62" s="13">
        <v>134</v>
      </c>
      <c r="W62" s="22">
        <f>V62/M62</f>
        <v>4.8097631012203879E-2</v>
      </c>
      <c r="X62" s="13">
        <v>5611</v>
      </c>
      <c r="Y62" s="13">
        <v>412</v>
      </c>
      <c r="Z62" s="13">
        <v>202</v>
      </c>
      <c r="AA62" s="13">
        <v>0</v>
      </c>
      <c r="AB62" s="13">
        <v>20</v>
      </c>
      <c r="AC62" s="31">
        <f>X62+Y62+Z62+AA62</f>
        <v>6225</v>
      </c>
      <c r="AD62" s="30">
        <f>AC62/M62</f>
        <v>2.2343862167982773</v>
      </c>
      <c r="AE62" s="30">
        <f>AC62/V62</f>
        <v>46.455223880597018</v>
      </c>
      <c r="AF62" s="13">
        <v>355</v>
      </c>
      <c r="AG62" s="13">
        <v>2</v>
      </c>
      <c r="AH62" s="13">
        <v>13</v>
      </c>
      <c r="AI62" s="13">
        <v>0</v>
      </c>
      <c r="AJ62" s="13">
        <f>AF62+AG62+AH62+AI62</f>
        <v>370</v>
      </c>
      <c r="AK62" s="33">
        <f>AJ62*100/M62</f>
        <v>13.280689160086146</v>
      </c>
      <c r="AL62" s="33">
        <f>AC62/AJ62</f>
        <v>16.824324324324323</v>
      </c>
      <c r="AM62" s="33">
        <f>AL62/2</f>
        <v>8.4121621621621614</v>
      </c>
      <c r="AN62" s="13">
        <v>2</v>
      </c>
      <c r="AO62" s="13">
        <v>0</v>
      </c>
      <c r="AP62" s="13">
        <v>443</v>
      </c>
      <c r="AQ62" s="33">
        <f>AP62*100/M62</f>
        <v>15.900933237616655</v>
      </c>
      <c r="AR62" s="15">
        <v>436.41452258433389</v>
      </c>
      <c r="AS62" s="33">
        <f>AR62*100/M62</f>
        <v>15.6645557280809</v>
      </c>
      <c r="AT62" s="13"/>
      <c r="AU62" s="13">
        <v>13958</v>
      </c>
      <c r="AV62" s="33">
        <f>AU62/M62</f>
        <v>5.0100502512562812</v>
      </c>
      <c r="AW62" s="33">
        <f>AU62/AC62</f>
        <v>2.2422489959839358</v>
      </c>
      <c r="AX62" s="13"/>
      <c r="AY62" s="13"/>
      <c r="AZ62" s="13"/>
      <c r="BA62" s="13">
        <f>AX62+AY62+AZ62</f>
        <v>0</v>
      </c>
      <c r="BB62" s="15">
        <v>1311.8552217167426</v>
      </c>
      <c r="BC62" s="15">
        <v>4635.2247605011053</v>
      </c>
      <c r="BD62" s="33">
        <f>BC62/M62</f>
        <v>1.6637561954418898</v>
      </c>
      <c r="BE62" s="18">
        <v>0.7815307703844423</v>
      </c>
      <c r="BF62" s="33">
        <f>BE62*2000/M62</f>
        <v>0.56104147191991549</v>
      </c>
      <c r="BG62" s="13">
        <v>15</v>
      </c>
      <c r="BH62" s="13" t="s">
        <v>11</v>
      </c>
      <c r="BI62" s="13" t="s">
        <v>11</v>
      </c>
      <c r="BJ62" s="13" t="s">
        <v>11</v>
      </c>
      <c r="BK62" s="13" t="s">
        <v>11</v>
      </c>
      <c r="BL62" s="13" t="s">
        <v>11</v>
      </c>
      <c r="BM62" s="13" t="s">
        <v>11</v>
      </c>
      <c r="BN62" s="14" t="s">
        <v>11</v>
      </c>
    </row>
    <row r="63" spans="1:66" ht="20.100000000000001" customHeight="1" x14ac:dyDescent="0.25">
      <c r="A63" s="43" t="s">
        <v>343</v>
      </c>
      <c r="B63" s="13" t="s">
        <v>344</v>
      </c>
      <c r="C63" s="13" t="s">
        <v>345</v>
      </c>
      <c r="D63" s="13">
        <v>44670</v>
      </c>
      <c r="E63" s="13" t="s">
        <v>343</v>
      </c>
      <c r="F63" s="13">
        <v>44078</v>
      </c>
      <c r="G63" s="13">
        <v>200072726</v>
      </c>
      <c r="H63" s="13" t="s">
        <v>258</v>
      </c>
      <c r="I63" s="13">
        <v>94</v>
      </c>
      <c r="J63" s="13">
        <v>1</v>
      </c>
      <c r="K63" s="13">
        <v>1</v>
      </c>
      <c r="L63" s="13" t="s">
        <v>257</v>
      </c>
      <c r="M63" s="13">
        <v>331</v>
      </c>
      <c r="N63" s="13" t="s">
        <v>10</v>
      </c>
      <c r="O63" s="13" t="s">
        <v>11</v>
      </c>
      <c r="P63" s="13"/>
      <c r="Q63" s="13">
        <v>2.2999999999999998</v>
      </c>
      <c r="R63" s="13">
        <v>3</v>
      </c>
      <c r="S63" s="13">
        <v>1</v>
      </c>
      <c r="T63" s="13" t="s">
        <v>10</v>
      </c>
      <c r="U63" s="13" t="s">
        <v>17</v>
      </c>
      <c r="V63" s="13">
        <v>107</v>
      </c>
      <c r="W63" s="22">
        <f>V63/M63</f>
        <v>0.32326283987915405</v>
      </c>
      <c r="X63" s="13">
        <v>1285</v>
      </c>
      <c r="Y63" s="13">
        <v>0</v>
      </c>
      <c r="Z63" s="13">
        <v>0</v>
      </c>
      <c r="AA63" s="13"/>
      <c r="AB63" s="13"/>
      <c r="AC63" s="31">
        <f>X63+Y63+Z63+AA63</f>
        <v>1285</v>
      </c>
      <c r="AD63" s="30">
        <f>AC63/M63</f>
        <v>3.8821752265861029</v>
      </c>
      <c r="AE63" s="30">
        <f>AC63/V63</f>
        <v>12.009345794392523</v>
      </c>
      <c r="AF63" s="13">
        <v>114</v>
      </c>
      <c r="AG63" s="13">
        <v>0</v>
      </c>
      <c r="AH63" s="13">
        <v>0</v>
      </c>
      <c r="AI63" s="13"/>
      <c r="AJ63" s="13">
        <f>AF63+AG63+AH63+AI63</f>
        <v>114</v>
      </c>
      <c r="AK63" s="33">
        <f>AJ63*100/M63</f>
        <v>34.44108761329305</v>
      </c>
      <c r="AL63" s="33">
        <f>AC63/AJ63</f>
        <v>11.271929824561404</v>
      </c>
      <c r="AM63" s="33">
        <f>AL63/2</f>
        <v>5.6359649122807021</v>
      </c>
      <c r="AN63" s="13"/>
      <c r="AO63" s="13"/>
      <c r="AP63" s="13">
        <v>21</v>
      </c>
      <c r="AQ63" s="33">
        <f>AP63*100/M63</f>
        <v>6.3444108761329305</v>
      </c>
      <c r="AR63" s="15">
        <v>13.350993377483444</v>
      </c>
      <c r="AS63" s="33">
        <f>AR63*100/M63</f>
        <v>4.0335327424421283</v>
      </c>
      <c r="AT63" s="13">
        <v>377</v>
      </c>
      <c r="AU63" s="13">
        <v>464</v>
      </c>
      <c r="AV63" s="33">
        <f>AU63/M63</f>
        <v>1.4018126888217524</v>
      </c>
      <c r="AW63" s="33">
        <f>AU63/AC63</f>
        <v>0.36108949416342412</v>
      </c>
      <c r="AX63" s="13">
        <v>82</v>
      </c>
      <c r="AY63" s="13"/>
      <c r="AZ63" s="13"/>
      <c r="BA63" s="13">
        <f>AX63+AY63+AZ63</f>
        <v>82</v>
      </c>
      <c r="BB63" s="15">
        <v>79.41052890478484</v>
      </c>
      <c r="BC63" s="15">
        <v>1088.7347560975609</v>
      </c>
      <c r="BD63" s="33">
        <f>BC63/M63</f>
        <v>3.2892288703853803</v>
      </c>
      <c r="BE63" s="16">
        <v>0.25</v>
      </c>
      <c r="BF63" s="33">
        <f>BE63*2000/M63</f>
        <v>1.5105740181268883</v>
      </c>
      <c r="BG63" s="13">
        <v>4</v>
      </c>
      <c r="BH63" s="13" t="s">
        <v>11</v>
      </c>
      <c r="BI63" s="13" t="s">
        <v>11</v>
      </c>
      <c r="BJ63" s="13" t="s">
        <v>11</v>
      </c>
      <c r="BK63" s="13" t="s">
        <v>11</v>
      </c>
      <c r="BL63" s="13" t="s">
        <v>11</v>
      </c>
      <c r="BM63" s="13" t="s">
        <v>10</v>
      </c>
      <c r="BN63" s="14" t="s">
        <v>10</v>
      </c>
    </row>
    <row r="64" spans="1:66" ht="20.100000000000001" customHeight="1" x14ac:dyDescent="0.25">
      <c r="A64" s="43" t="s">
        <v>577</v>
      </c>
      <c r="B64" s="13" t="s">
        <v>578</v>
      </c>
      <c r="C64" s="13" t="s">
        <v>579</v>
      </c>
      <c r="D64" s="13">
        <v>44760</v>
      </c>
      <c r="E64" s="13" t="s">
        <v>577</v>
      </c>
      <c r="F64" s="13">
        <v>44012</v>
      </c>
      <c r="G64" s="13">
        <v>200067346</v>
      </c>
      <c r="H64" s="13" t="s">
        <v>29</v>
      </c>
      <c r="I64" s="13">
        <v>169</v>
      </c>
      <c r="J64" s="13">
        <v>1</v>
      </c>
      <c r="K64" s="13">
        <v>1</v>
      </c>
      <c r="L64" s="13" t="s">
        <v>580</v>
      </c>
      <c r="M64" s="13">
        <v>3568</v>
      </c>
      <c r="N64" s="13" t="s">
        <v>11</v>
      </c>
      <c r="O64" s="13" t="s">
        <v>10</v>
      </c>
      <c r="P64" s="13" t="s">
        <v>37</v>
      </c>
      <c r="Q64" s="13">
        <v>12</v>
      </c>
      <c r="R64" s="13">
        <v>14</v>
      </c>
      <c r="S64" s="13">
        <v>1</v>
      </c>
      <c r="T64" s="13" t="s">
        <v>10</v>
      </c>
      <c r="U64" s="13" t="s">
        <v>581</v>
      </c>
      <c r="V64" s="13">
        <v>50</v>
      </c>
      <c r="W64" s="22">
        <f>V64/M64</f>
        <v>1.4013452914798207E-2</v>
      </c>
      <c r="X64" s="13">
        <v>2079</v>
      </c>
      <c r="Y64" s="13">
        <v>0</v>
      </c>
      <c r="Z64" s="13">
        <v>0</v>
      </c>
      <c r="AA64" s="13">
        <v>0</v>
      </c>
      <c r="AB64" s="13">
        <v>0</v>
      </c>
      <c r="AC64" s="31">
        <f>X64+Y64+Z64+AA64</f>
        <v>2079</v>
      </c>
      <c r="AD64" s="30">
        <f>AC64/M64</f>
        <v>0.58267937219730936</v>
      </c>
      <c r="AE64" s="30">
        <f>AC64/V64</f>
        <v>41.58</v>
      </c>
      <c r="AF64" s="13">
        <v>462</v>
      </c>
      <c r="AG64" s="13">
        <v>0</v>
      </c>
      <c r="AH64" s="13">
        <v>0</v>
      </c>
      <c r="AI64" s="13">
        <v>0</v>
      </c>
      <c r="AJ64" s="13">
        <f>AF64+AG64+AH64+AI64</f>
        <v>462</v>
      </c>
      <c r="AK64" s="33">
        <f>AJ64*100/M64</f>
        <v>12.948430493273543</v>
      </c>
      <c r="AL64" s="33">
        <f>AC64/AJ64</f>
        <v>4.5</v>
      </c>
      <c r="AM64" s="33">
        <f>AL64/2</f>
        <v>2.25</v>
      </c>
      <c r="AN64" s="13">
        <v>12</v>
      </c>
      <c r="AO64" s="13">
        <v>0</v>
      </c>
      <c r="AP64" s="13">
        <v>445</v>
      </c>
      <c r="AQ64" s="33">
        <f>AP64*100/M64</f>
        <v>12.471973094170403</v>
      </c>
      <c r="AR64" s="13">
        <v>390</v>
      </c>
      <c r="AS64" s="33">
        <f>AR64*100/M64</f>
        <v>10.9304932735426</v>
      </c>
      <c r="AT64" s="13">
        <v>3977</v>
      </c>
      <c r="AU64" s="13">
        <v>8111</v>
      </c>
      <c r="AV64" s="33">
        <f>AU64/M64</f>
        <v>2.273262331838565</v>
      </c>
      <c r="AW64" s="33">
        <f>AU64/AC64</f>
        <v>3.9013949013949012</v>
      </c>
      <c r="AX64" s="13"/>
      <c r="AY64" s="13"/>
      <c r="AZ64" s="13">
        <v>0</v>
      </c>
      <c r="BA64" s="13">
        <f>AX64+AY64+AZ64</f>
        <v>0</v>
      </c>
      <c r="BB64" s="13">
        <v>65</v>
      </c>
      <c r="BC64" s="13">
        <v>2383</v>
      </c>
      <c r="BD64" s="33">
        <f>BC64/M64</f>
        <v>0.66788116591928248</v>
      </c>
      <c r="BE64" s="13"/>
      <c r="BF64" s="33">
        <f>BE64*2000/M64</f>
        <v>0</v>
      </c>
      <c r="BG64" s="13">
        <v>16</v>
      </c>
      <c r="BH64" s="13" t="s">
        <v>10</v>
      </c>
      <c r="BI64" s="13" t="s">
        <v>11</v>
      </c>
      <c r="BJ64" s="13" t="s">
        <v>10</v>
      </c>
      <c r="BK64" s="13" t="s">
        <v>11</v>
      </c>
      <c r="BL64" s="13" t="s">
        <v>11</v>
      </c>
      <c r="BM64" s="13" t="s">
        <v>11</v>
      </c>
      <c r="BN64" s="14" t="s">
        <v>11</v>
      </c>
    </row>
    <row r="65" spans="1:66" ht="20.100000000000001" customHeight="1" x14ac:dyDescent="0.25">
      <c r="A65" s="43" t="s">
        <v>596</v>
      </c>
      <c r="B65" s="13" t="s">
        <v>597</v>
      </c>
      <c r="C65" s="13" t="s">
        <v>123</v>
      </c>
      <c r="D65" s="13">
        <v>44410</v>
      </c>
      <c r="E65" s="13" t="s">
        <v>596</v>
      </c>
      <c r="F65" s="13">
        <v>44030</v>
      </c>
      <c r="G65" s="13">
        <v>244400644</v>
      </c>
      <c r="H65" s="13" t="s">
        <v>59</v>
      </c>
      <c r="I65" s="13">
        <v>174</v>
      </c>
      <c r="J65" s="13">
        <v>1</v>
      </c>
      <c r="K65" s="13">
        <v>1</v>
      </c>
      <c r="L65" s="13" t="s">
        <v>63</v>
      </c>
      <c r="M65" s="13">
        <v>4519</v>
      </c>
      <c r="N65" s="13" t="s">
        <v>10</v>
      </c>
      <c r="O65" s="13" t="s">
        <v>11</v>
      </c>
      <c r="P65" s="13"/>
      <c r="Q65" s="13">
        <v>17</v>
      </c>
      <c r="R65" s="13">
        <v>46</v>
      </c>
      <c r="S65" s="13">
        <v>1</v>
      </c>
      <c r="T65" s="13" t="s">
        <v>10</v>
      </c>
      <c r="U65" s="13" t="s">
        <v>810</v>
      </c>
      <c r="V65" s="13">
        <v>482</v>
      </c>
      <c r="W65" s="22">
        <f>V65/M65</f>
        <v>0.10666076565611861</v>
      </c>
      <c r="X65" s="13">
        <v>11932</v>
      </c>
      <c r="Y65" s="13">
        <v>1199</v>
      </c>
      <c r="Z65" s="13">
        <v>1180</v>
      </c>
      <c r="AA65" s="13">
        <v>0</v>
      </c>
      <c r="AB65" s="13">
        <v>42</v>
      </c>
      <c r="AC65" s="31">
        <f>X65+Y65+Z65+AA65</f>
        <v>14311</v>
      </c>
      <c r="AD65" s="30">
        <f>AC65/M65</f>
        <v>3.1668510732462933</v>
      </c>
      <c r="AE65" s="30">
        <f>AC65/V65</f>
        <v>29.690871369294605</v>
      </c>
      <c r="AF65" s="13">
        <v>1134</v>
      </c>
      <c r="AG65" s="13">
        <v>31</v>
      </c>
      <c r="AH65" s="13">
        <v>84</v>
      </c>
      <c r="AI65" s="13">
        <v>0</v>
      </c>
      <c r="AJ65" s="13">
        <f>AF65+AG65+AH65+AI65</f>
        <v>1249</v>
      </c>
      <c r="AK65" s="33">
        <f>AJ65*100/M65</f>
        <v>27.638858154458951</v>
      </c>
      <c r="AL65" s="33">
        <f>AC65/AJ65</f>
        <v>11.457966373098479</v>
      </c>
      <c r="AM65" s="33">
        <f>AL65/2</f>
        <v>5.7289831865492395</v>
      </c>
      <c r="AN65" s="13">
        <v>16</v>
      </c>
      <c r="AO65" s="13">
        <v>143</v>
      </c>
      <c r="AP65" s="13">
        <v>1129</v>
      </c>
      <c r="AQ65" s="33">
        <f>AP65*100/M65</f>
        <v>24.983403407833592</v>
      </c>
      <c r="AR65" s="15">
        <v>805.99507242048674</v>
      </c>
      <c r="AS65" s="33">
        <f>AR65*100/M65</f>
        <v>17.835695340130265</v>
      </c>
      <c r="AT65" s="13"/>
      <c r="AU65" s="13">
        <v>28900</v>
      </c>
      <c r="AV65" s="33">
        <f>AU65/M65</f>
        <v>6.3952201814560743</v>
      </c>
      <c r="AW65" s="33">
        <f>AU65/AC65</f>
        <v>2.0194256166585145</v>
      </c>
      <c r="AX65" s="13">
        <v>1792</v>
      </c>
      <c r="AY65" s="13">
        <v>27</v>
      </c>
      <c r="AZ65" s="13">
        <v>190</v>
      </c>
      <c r="BA65" s="13">
        <f>AX65+AY65+AZ65</f>
        <v>2009</v>
      </c>
      <c r="BB65" s="15">
        <v>7188.191927347194</v>
      </c>
      <c r="BC65" s="13">
        <v>15005</v>
      </c>
      <c r="BD65" s="33">
        <f>BC65/M65</f>
        <v>3.3204248727594599</v>
      </c>
      <c r="BE65" s="16">
        <v>2.54</v>
      </c>
      <c r="BF65" s="33">
        <f>BE65*2000/M65</f>
        <v>1.1241425094047355</v>
      </c>
      <c r="BG65" s="13">
        <v>20</v>
      </c>
      <c r="BH65" s="13" t="s">
        <v>10</v>
      </c>
      <c r="BI65" s="13" t="s">
        <v>10</v>
      </c>
      <c r="BJ65" s="13" t="s">
        <v>10</v>
      </c>
      <c r="BK65" s="13" t="s">
        <v>11</v>
      </c>
      <c r="BL65" s="13" t="s">
        <v>10</v>
      </c>
      <c r="BM65" s="13" t="s">
        <v>11</v>
      </c>
      <c r="BN65" s="14" t="s">
        <v>10</v>
      </c>
    </row>
    <row r="66" spans="1:66" ht="20.100000000000001" customHeight="1" x14ac:dyDescent="0.25">
      <c r="A66" s="43" t="s">
        <v>314</v>
      </c>
      <c r="B66" s="13" t="s">
        <v>315</v>
      </c>
      <c r="C66" s="13" t="s">
        <v>316</v>
      </c>
      <c r="D66" s="13">
        <v>44670</v>
      </c>
      <c r="E66" s="13" t="s">
        <v>314</v>
      </c>
      <c r="F66" s="13">
        <v>44031</v>
      </c>
      <c r="G66" s="13">
        <v>200072726</v>
      </c>
      <c r="H66" s="13" t="s">
        <v>258</v>
      </c>
      <c r="I66" s="13">
        <v>85</v>
      </c>
      <c r="J66" s="13">
        <v>1</v>
      </c>
      <c r="K66" s="13">
        <v>1</v>
      </c>
      <c r="L66" s="13" t="s">
        <v>317</v>
      </c>
      <c r="M66" s="13">
        <v>826</v>
      </c>
      <c r="N66" s="13" t="s">
        <v>10</v>
      </c>
      <c r="O66" s="13" t="s">
        <v>11</v>
      </c>
      <c r="P66" s="13"/>
      <c r="Q66" s="13">
        <v>4.5</v>
      </c>
      <c r="R66" s="13">
        <v>8</v>
      </c>
      <c r="S66" s="13">
        <v>1</v>
      </c>
      <c r="T66" s="13" t="s">
        <v>10</v>
      </c>
      <c r="U66" s="13" t="s">
        <v>17</v>
      </c>
      <c r="V66" s="13">
        <v>70</v>
      </c>
      <c r="W66" s="22">
        <f>V66/M66</f>
        <v>8.4745762711864403E-2</v>
      </c>
      <c r="X66" s="13">
        <v>1329</v>
      </c>
      <c r="Y66" s="13">
        <v>0</v>
      </c>
      <c r="Z66" s="13">
        <v>0</v>
      </c>
      <c r="AA66" s="13"/>
      <c r="AB66" s="13"/>
      <c r="AC66" s="31">
        <f>X66+Y66+Z66+AA66</f>
        <v>1329</v>
      </c>
      <c r="AD66" s="30">
        <f>AC66/M66</f>
        <v>1.6089588377723971</v>
      </c>
      <c r="AE66" s="30">
        <f>AC66/V66</f>
        <v>18.985714285714284</v>
      </c>
      <c r="AF66" s="13">
        <v>137</v>
      </c>
      <c r="AG66" s="13">
        <v>0</v>
      </c>
      <c r="AH66" s="13">
        <v>0</v>
      </c>
      <c r="AI66" s="13"/>
      <c r="AJ66" s="13">
        <f>AF66+AG66+AH66+AI66</f>
        <v>137</v>
      </c>
      <c r="AK66" s="33">
        <f>AJ66*100/M66</f>
        <v>16.585956416464892</v>
      </c>
      <c r="AL66" s="33">
        <f>AC66/AJ66</f>
        <v>9.7007299270072984</v>
      </c>
      <c r="AM66" s="33">
        <f>AL66/2</f>
        <v>4.8503649635036492</v>
      </c>
      <c r="AN66" s="13"/>
      <c r="AO66" s="13"/>
      <c r="AP66" s="13">
        <v>73</v>
      </c>
      <c r="AQ66" s="33">
        <f>AP66*100/M66</f>
        <v>8.8377723970944313</v>
      </c>
      <c r="AR66" s="15">
        <v>46.410596026490069</v>
      </c>
      <c r="AS66" s="33">
        <f>AR66*100/M66</f>
        <v>5.6187162259673205</v>
      </c>
      <c r="AT66" s="13">
        <v>1177</v>
      </c>
      <c r="AU66" s="13">
        <v>1526</v>
      </c>
      <c r="AV66" s="33">
        <f>AU66/M66</f>
        <v>1.847457627118644</v>
      </c>
      <c r="AW66" s="33">
        <f>AU66/AC66</f>
        <v>1.1482317531978932</v>
      </c>
      <c r="AX66" s="13">
        <v>222</v>
      </c>
      <c r="AY66" s="13"/>
      <c r="AZ66" s="13"/>
      <c r="BA66" s="13">
        <f>AX66+AY66+AZ66</f>
        <v>222</v>
      </c>
      <c r="BB66" s="15">
        <v>261.16479980323635</v>
      </c>
      <c r="BC66" s="15">
        <v>1308.3917682926829</v>
      </c>
      <c r="BD66" s="33">
        <f>BC66/M66</f>
        <v>1.5840094047126911</v>
      </c>
      <c r="BE66" s="16">
        <v>0.26</v>
      </c>
      <c r="BF66" s="33">
        <f>BE66*2000/M66</f>
        <v>0.6295399515738499</v>
      </c>
      <c r="BG66" s="13">
        <v>12</v>
      </c>
      <c r="BH66" s="13" t="s">
        <v>11</v>
      </c>
      <c r="BI66" s="13" t="s">
        <v>11</v>
      </c>
      <c r="BJ66" s="13" t="s">
        <v>10</v>
      </c>
      <c r="BK66" s="13" t="s">
        <v>11</v>
      </c>
      <c r="BL66" s="13" t="s">
        <v>11</v>
      </c>
      <c r="BM66" s="13" t="s">
        <v>11</v>
      </c>
      <c r="BN66" s="14" t="s">
        <v>10</v>
      </c>
    </row>
    <row r="67" spans="1:66" ht="20.100000000000001" customHeight="1" x14ac:dyDescent="0.25">
      <c r="A67" s="43" t="s">
        <v>447</v>
      </c>
      <c r="B67" s="13" t="s">
        <v>448</v>
      </c>
      <c r="C67" s="13" t="s">
        <v>449</v>
      </c>
      <c r="D67" s="13">
        <v>44260</v>
      </c>
      <c r="E67" s="13" t="s">
        <v>447</v>
      </c>
      <c r="F67" s="13">
        <v>44033</v>
      </c>
      <c r="G67" s="13">
        <v>200072734</v>
      </c>
      <c r="H67" s="13" t="s">
        <v>443</v>
      </c>
      <c r="I67" s="13">
        <v>127</v>
      </c>
      <c r="J67" s="13">
        <v>1</v>
      </c>
      <c r="K67" s="13">
        <v>1</v>
      </c>
      <c r="L67" s="13" t="s">
        <v>442</v>
      </c>
      <c r="M67" s="13">
        <v>3312</v>
      </c>
      <c r="N67" s="13" t="s">
        <v>11</v>
      </c>
      <c r="O67" s="13" t="s">
        <v>10</v>
      </c>
      <c r="P67" s="13" t="s">
        <v>812</v>
      </c>
      <c r="Q67" s="13">
        <v>14</v>
      </c>
      <c r="R67" s="13">
        <v>40</v>
      </c>
      <c r="S67" s="13">
        <v>1</v>
      </c>
      <c r="T67" s="13" t="s">
        <v>10</v>
      </c>
      <c r="U67" s="13" t="s">
        <v>17</v>
      </c>
      <c r="V67" s="13">
        <v>166</v>
      </c>
      <c r="W67" s="22">
        <f>V67/M67</f>
        <v>5.0120772946859904E-2</v>
      </c>
      <c r="X67" s="13">
        <v>7972</v>
      </c>
      <c r="Y67" s="13">
        <v>63</v>
      </c>
      <c r="Z67" s="13">
        <v>627</v>
      </c>
      <c r="AA67" s="13">
        <v>65</v>
      </c>
      <c r="AB67" s="13">
        <v>26</v>
      </c>
      <c r="AC67" s="31">
        <f>X67+Y67+Z67+AA67</f>
        <v>8727</v>
      </c>
      <c r="AD67" s="30">
        <f>AC67/M67</f>
        <v>2.6349637681159419</v>
      </c>
      <c r="AE67" s="30">
        <f>AC67/V67</f>
        <v>52.572289156626503</v>
      </c>
      <c r="AF67" s="13">
        <v>565</v>
      </c>
      <c r="AG67" s="13">
        <v>6</v>
      </c>
      <c r="AH67" s="13">
        <v>51</v>
      </c>
      <c r="AI67" s="13"/>
      <c r="AJ67" s="13">
        <f>AF67+AG67+AH67+AI67</f>
        <v>622</v>
      </c>
      <c r="AK67" s="33">
        <f>AJ67*100/M67</f>
        <v>18.780193236714975</v>
      </c>
      <c r="AL67" s="33">
        <f>AC67/AJ67</f>
        <v>14.030546623794212</v>
      </c>
      <c r="AM67" s="33">
        <f>AL67/2</f>
        <v>7.015273311897106</v>
      </c>
      <c r="AN67" s="13">
        <v>27</v>
      </c>
      <c r="AO67" s="13">
        <v>9</v>
      </c>
      <c r="AP67" s="13">
        <v>636</v>
      </c>
      <c r="AQ67" s="33">
        <f>AP67*100/M67</f>
        <v>19.202898550724637</v>
      </c>
      <c r="AR67" s="15">
        <v>635.94042154566739</v>
      </c>
      <c r="AS67" s="33">
        <f>AR67*100/M67</f>
        <v>19.201099684349863</v>
      </c>
      <c r="AT67" s="13">
        <v>3597</v>
      </c>
      <c r="AU67" s="13">
        <v>16588</v>
      </c>
      <c r="AV67" s="33">
        <f>AU67/M67</f>
        <v>5.0084541062801931</v>
      </c>
      <c r="AW67" s="33">
        <f>AU67/AC67</f>
        <v>1.9007677323249685</v>
      </c>
      <c r="AX67" s="13">
        <v>1243</v>
      </c>
      <c r="AY67" s="13">
        <v>0</v>
      </c>
      <c r="AZ67" s="13">
        <v>6</v>
      </c>
      <c r="BA67" s="13">
        <f>AX67+AY67+AZ67</f>
        <v>1249</v>
      </c>
      <c r="BB67" s="15">
        <v>2747.158833807383</v>
      </c>
      <c r="BC67" s="15">
        <v>10643.886433710175</v>
      </c>
      <c r="BD67" s="33">
        <f>BC67/M67</f>
        <v>3.2137338266033137</v>
      </c>
      <c r="BE67" s="16">
        <v>0.95000000000000007</v>
      </c>
      <c r="BF67" s="33">
        <f>BE67*2000/M67</f>
        <v>0.57367149758454117</v>
      </c>
      <c r="BG67" s="13">
        <v>11</v>
      </c>
      <c r="BH67" s="13" t="s">
        <v>11</v>
      </c>
      <c r="BI67" s="13" t="s">
        <v>10</v>
      </c>
      <c r="BJ67" s="13" t="s">
        <v>10</v>
      </c>
      <c r="BK67" s="13" t="s">
        <v>11</v>
      </c>
      <c r="BL67" s="13" t="s">
        <v>10</v>
      </c>
      <c r="BM67" s="13" t="s">
        <v>11</v>
      </c>
      <c r="BN67" s="14" t="s">
        <v>10</v>
      </c>
    </row>
    <row r="68" spans="1:66" ht="20.100000000000001" customHeight="1" x14ac:dyDescent="0.25">
      <c r="A68" s="43" t="s">
        <v>559</v>
      </c>
      <c r="B68" s="13" t="s">
        <v>560</v>
      </c>
      <c r="C68" s="13" t="s">
        <v>32</v>
      </c>
      <c r="D68" s="13">
        <v>44810</v>
      </c>
      <c r="E68" s="13" t="s">
        <v>559</v>
      </c>
      <c r="F68" s="13">
        <v>44221</v>
      </c>
      <c r="G68" s="13">
        <v>244400453</v>
      </c>
      <c r="H68" s="13" t="s">
        <v>534</v>
      </c>
      <c r="I68" s="13">
        <v>163</v>
      </c>
      <c r="J68" s="13">
        <v>1</v>
      </c>
      <c r="K68" s="13">
        <v>1</v>
      </c>
      <c r="L68" s="13" t="s">
        <v>533</v>
      </c>
      <c r="M68" s="13">
        <v>1583</v>
      </c>
      <c r="N68" s="13" t="s">
        <v>11</v>
      </c>
      <c r="O68" s="13" t="s">
        <v>11</v>
      </c>
      <c r="P68" s="13"/>
      <c r="Q68" s="13">
        <v>4</v>
      </c>
      <c r="R68" s="13">
        <v>10</v>
      </c>
      <c r="S68" s="13">
        <v>0</v>
      </c>
      <c r="T68" s="13" t="s">
        <v>11</v>
      </c>
      <c r="U68" s="13" t="s">
        <v>117</v>
      </c>
      <c r="V68" s="13">
        <v>90</v>
      </c>
      <c r="W68" s="22">
        <f>V68/M68</f>
        <v>5.6854074542008845E-2</v>
      </c>
      <c r="X68" s="13">
        <v>3003</v>
      </c>
      <c r="Y68" s="13">
        <v>0</v>
      </c>
      <c r="Z68" s="13">
        <v>0</v>
      </c>
      <c r="AA68" s="13"/>
      <c r="AB68" s="13">
        <v>0</v>
      </c>
      <c r="AC68" s="31">
        <f>X68+Y68+Z68+AA68</f>
        <v>3003</v>
      </c>
      <c r="AD68" s="30">
        <f>AC68/M68</f>
        <v>1.8970309538850285</v>
      </c>
      <c r="AE68" s="30">
        <f>AC68/V68</f>
        <v>33.366666666666667</v>
      </c>
      <c r="AF68" s="13">
        <v>222</v>
      </c>
      <c r="AG68" s="13">
        <v>0</v>
      </c>
      <c r="AH68" s="13">
        <v>0</v>
      </c>
      <c r="AI68" s="13"/>
      <c r="AJ68" s="13">
        <f>AF68+AG68+AH68+AI68</f>
        <v>222</v>
      </c>
      <c r="AK68" s="33">
        <f>AJ68*100/M68</f>
        <v>14.024005053695515</v>
      </c>
      <c r="AL68" s="33">
        <f>AC68/AJ68</f>
        <v>13.527027027027026</v>
      </c>
      <c r="AM68" s="33">
        <f>AL68/2</f>
        <v>6.7635135135135132</v>
      </c>
      <c r="AN68" s="13">
        <v>2</v>
      </c>
      <c r="AO68" s="13">
        <v>4</v>
      </c>
      <c r="AP68" s="13">
        <v>234</v>
      </c>
      <c r="AQ68" s="33">
        <f>AP68*100/M68</f>
        <v>14.7820593809223</v>
      </c>
      <c r="AR68" s="15">
        <v>156.62610046607975</v>
      </c>
      <c r="AS68" s="33">
        <f>AR68*100/M68</f>
        <v>9.8942577679140715</v>
      </c>
      <c r="AT68" s="13"/>
      <c r="AU68" s="13">
        <v>6948</v>
      </c>
      <c r="AV68" s="33">
        <f>AU68/M68</f>
        <v>4.3891345546430829</v>
      </c>
      <c r="AW68" s="33">
        <f>AU68/AC68</f>
        <v>2.3136863136863135</v>
      </c>
      <c r="AX68" s="13">
        <v>1373</v>
      </c>
      <c r="AY68" s="13">
        <v>0</v>
      </c>
      <c r="AZ68" s="13">
        <v>0</v>
      </c>
      <c r="BA68" s="13">
        <f>AX68+AY68+AZ68</f>
        <v>1373</v>
      </c>
      <c r="BB68" s="15">
        <v>793.25735992402656</v>
      </c>
      <c r="BC68" s="13">
        <v>2100</v>
      </c>
      <c r="BD68" s="33">
        <f>BC68/M68</f>
        <v>1.3265950726468729</v>
      </c>
      <c r="BE68" s="16">
        <v>0.2</v>
      </c>
      <c r="BF68" s="33">
        <f>BE68*2000/M68</f>
        <v>0.2526847757422615</v>
      </c>
      <c r="BG68" s="13">
        <v>16</v>
      </c>
      <c r="BH68" s="13" t="s">
        <v>10</v>
      </c>
      <c r="BI68" s="13" t="s">
        <v>11</v>
      </c>
      <c r="BJ68" s="13" t="s">
        <v>10</v>
      </c>
      <c r="BK68" s="13" t="s">
        <v>11</v>
      </c>
      <c r="BL68" s="13" t="s">
        <v>10</v>
      </c>
      <c r="BM68" s="13" t="s">
        <v>11</v>
      </c>
      <c r="BN68" s="14" t="s">
        <v>10</v>
      </c>
    </row>
    <row r="69" spans="1:66" ht="20.100000000000001" customHeight="1" x14ac:dyDescent="0.25">
      <c r="A69" s="43" t="s">
        <v>263</v>
      </c>
      <c r="B69" s="13" t="s">
        <v>264</v>
      </c>
      <c r="C69" s="13" t="s">
        <v>265</v>
      </c>
      <c r="D69" s="13">
        <v>44118</v>
      </c>
      <c r="E69" s="13" t="s">
        <v>263</v>
      </c>
      <c r="F69" s="13">
        <v>44041</v>
      </c>
      <c r="G69" s="13">
        <v>244400438</v>
      </c>
      <c r="H69" s="13" t="s">
        <v>51</v>
      </c>
      <c r="I69" s="13">
        <v>69</v>
      </c>
      <c r="J69" s="13">
        <v>1</v>
      </c>
      <c r="K69" s="13">
        <v>1</v>
      </c>
      <c r="L69" s="13" t="s">
        <v>266</v>
      </c>
      <c r="M69" s="13">
        <v>6449</v>
      </c>
      <c r="N69" s="13" t="s">
        <v>11</v>
      </c>
      <c r="O69" s="13" t="s">
        <v>11</v>
      </c>
      <c r="P69" s="13"/>
      <c r="Q69" s="13">
        <v>17.5</v>
      </c>
      <c r="R69" s="13">
        <v>30</v>
      </c>
      <c r="S69" s="13">
        <v>2</v>
      </c>
      <c r="T69" s="13" t="s">
        <v>10</v>
      </c>
      <c r="U69" s="13" t="s">
        <v>24</v>
      </c>
      <c r="V69" s="13">
        <v>452</v>
      </c>
      <c r="W69" s="22">
        <f>V69/M69</f>
        <v>7.0088385796247474E-2</v>
      </c>
      <c r="X69" s="13">
        <v>12059</v>
      </c>
      <c r="Y69" s="13">
        <v>172</v>
      </c>
      <c r="Z69" s="13">
        <v>876</v>
      </c>
      <c r="AA69" s="13">
        <v>0</v>
      </c>
      <c r="AB69" s="13">
        <v>36</v>
      </c>
      <c r="AC69" s="31">
        <f>X69+Y69+Z69+AA69</f>
        <v>13107</v>
      </c>
      <c r="AD69" s="30">
        <f>AC69/M69</f>
        <v>2.0324081252907429</v>
      </c>
      <c r="AE69" s="30">
        <f>AC69/V69</f>
        <v>28.997787610619469</v>
      </c>
      <c r="AF69" s="13">
        <v>1320</v>
      </c>
      <c r="AG69" s="13">
        <v>7</v>
      </c>
      <c r="AH69" s="13">
        <v>103</v>
      </c>
      <c r="AI69" s="13">
        <v>0</v>
      </c>
      <c r="AJ69" s="13">
        <f>AF69+AG69+AH69+AI69</f>
        <v>1430</v>
      </c>
      <c r="AK69" s="33">
        <f>AJ69*100/M69</f>
        <v>22.173980462087144</v>
      </c>
      <c r="AL69" s="33">
        <f>AC69/AJ69</f>
        <v>9.1657342657342653</v>
      </c>
      <c r="AM69" s="33">
        <f>AL69/2</f>
        <v>4.5828671328671327</v>
      </c>
      <c r="AN69" s="13"/>
      <c r="AO69" s="13"/>
      <c r="AP69" s="13">
        <v>1897</v>
      </c>
      <c r="AQ69" s="33">
        <f>AP69*100/M69</f>
        <v>29.415413242363158</v>
      </c>
      <c r="AR69" s="13">
        <v>1445</v>
      </c>
      <c r="AS69" s="33">
        <f>AR69*100/M69</f>
        <v>22.406574662738411</v>
      </c>
      <c r="AT69" s="13">
        <v>11402</v>
      </c>
      <c r="AU69" s="13">
        <v>40636</v>
      </c>
      <c r="AV69" s="33">
        <f>AU69/M69</f>
        <v>6.3011319584431691</v>
      </c>
      <c r="AW69" s="33">
        <f>AU69/AC69</f>
        <v>3.1003280689707791</v>
      </c>
      <c r="AX69" s="13">
        <v>1577</v>
      </c>
      <c r="AY69" s="13">
        <v>4</v>
      </c>
      <c r="AZ69" s="13">
        <v>74</v>
      </c>
      <c r="BA69" s="13">
        <f>AX69+AY69+AZ69</f>
        <v>1655</v>
      </c>
      <c r="BB69" s="13">
        <v>2907</v>
      </c>
      <c r="BC69" s="13">
        <v>15733</v>
      </c>
      <c r="BD69" s="33">
        <f>BC69/M69</f>
        <v>2.4396030392308887</v>
      </c>
      <c r="BE69" s="13">
        <v>2</v>
      </c>
      <c r="BF69" s="33">
        <f>BE69*2000/M69</f>
        <v>0.62025120173670334</v>
      </c>
      <c r="BG69" s="13">
        <v>22</v>
      </c>
      <c r="BH69" s="13" t="s">
        <v>10</v>
      </c>
      <c r="BI69" s="13" t="s">
        <v>10</v>
      </c>
      <c r="BJ69" s="13" t="s">
        <v>10</v>
      </c>
      <c r="BK69" s="13" t="s">
        <v>11</v>
      </c>
      <c r="BL69" s="13" t="s">
        <v>10</v>
      </c>
      <c r="BM69" s="13" t="s">
        <v>11</v>
      </c>
      <c r="BN69" s="14" t="s">
        <v>11</v>
      </c>
    </row>
    <row r="70" spans="1:66" ht="20.100000000000001" customHeight="1" x14ac:dyDescent="0.25">
      <c r="A70" s="43" t="s">
        <v>118</v>
      </c>
      <c r="B70" s="13" t="s">
        <v>119</v>
      </c>
      <c r="C70" s="13" t="s">
        <v>120</v>
      </c>
      <c r="D70" s="13">
        <v>44170</v>
      </c>
      <c r="E70" s="13" t="s">
        <v>118</v>
      </c>
      <c r="F70" s="13">
        <v>44224</v>
      </c>
      <c r="G70" s="13">
        <v>244400537</v>
      </c>
      <c r="H70" s="13" t="s">
        <v>104</v>
      </c>
      <c r="I70" s="13">
        <v>27</v>
      </c>
      <c r="J70" s="13">
        <v>1</v>
      </c>
      <c r="K70" s="13">
        <v>1</v>
      </c>
      <c r="L70" s="13" t="s">
        <v>103</v>
      </c>
      <c r="M70" s="13">
        <v>1837</v>
      </c>
      <c r="N70" s="13" t="s">
        <v>11</v>
      </c>
      <c r="O70" s="13" t="s">
        <v>10</v>
      </c>
      <c r="P70" s="13" t="s">
        <v>33</v>
      </c>
      <c r="Q70" s="13">
        <v>6</v>
      </c>
      <c r="R70" s="13">
        <v>16</v>
      </c>
      <c r="S70" s="13">
        <v>1</v>
      </c>
      <c r="T70" s="13" t="s">
        <v>11</v>
      </c>
      <c r="U70" s="13" t="s">
        <v>17</v>
      </c>
      <c r="V70" s="13">
        <v>100</v>
      </c>
      <c r="W70" s="22">
        <f>V70/M70</f>
        <v>5.443658138268917E-2</v>
      </c>
      <c r="X70" s="13">
        <v>4071</v>
      </c>
      <c r="Y70" s="13">
        <v>4</v>
      </c>
      <c r="Z70" s="13">
        <v>72</v>
      </c>
      <c r="AA70" s="13">
        <v>0</v>
      </c>
      <c r="AB70" s="13">
        <v>6</v>
      </c>
      <c r="AC70" s="31">
        <f>X70+Y70+Z70+AA70</f>
        <v>4147</v>
      </c>
      <c r="AD70" s="30">
        <f>AC70/M70</f>
        <v>2.2574850299401197</v>
      </c>
      <c r="AE70" s="30">
        <f>AC70/V70</f>
        <v>41.47</v>
      </c>
      <c r="AF70" s="13">
        <v>187</v>
      </c>
      <c r="AG70" s="13">
        <v>0</v>
      </c>
      <c r="AH70" s="13">
        <v>0</v>
      </c>
      <c r="AI70" s="13">
        <v>0</v>
      </c>
      <c r="AJ70" s="13">
        <f>AF70+AG70+AH70+AI70</f>
        <v>187</v>
      </c>
      <c r="AK70" s="33">
        <f>AJ70*100/M70</f>
        <v>10.179640718562874</v>
      </c>
      <c r="AL70" s="33">
        <f>AC70/AJ70</f>
        <v>22.176470588235293</v>
      </c>
      <c r="AM70" s="33">
        <f>AL70/2</f>
        <v>11.088235294117647</v>
      </c>
      <c r="AN70" s="13">
        <v>0</v>
      </c>
      <c r="AO70" s="13">
        <v>37</v>
      </c>
      <c r="AP70" s="13">
        <v>243</v>
      </c>
      <c r="AQ70" s="33">
        <f>AP70*100/M70</f>
        <v>13.228089275993467</v>
      </c>
      <c r="AR70" s="15">
        <v>167.38111888111888</v>
      </c>
      <c r="AS70" s="33">
        <f>AR70*100/M70</f>
        <v>9.1116558998975989</v>
      </c>
      <c r="AT70" s="13">
        <v>1084</v>
      </c>
      <c r="AU70" s="13">
        <v>6128</v>
      </c>
      <c r="AV70" s="33">
        <f>AU70/M70</f>
        <v>3.3358737071311921</v>
      </c>
      <c r="AW70" s="33">
        <f>AU70/AC70</f>
        <v>1.4776947190740295</v>
      </c>
      <c r="AX70" s="13">
        <v>111</v>
      </c>
      <c r="AY70" s="13">
        <v>1</v>
      </c>
      <c r="AZ70" s="13">
        <v>9</v>
      </c>
      <c r="BA70" s="13">
        <f>AX70+AY70+AZ70</f>
        <v>121</v>
      </c>
      <c r="BB70" s="15">
        <v>691.42931343967609</v>
      </c>
      <c r="BC70" s="15">
        <v>3160.8776061776061</v>
      </c>
      <c r="BD70" s="33">
        <f>BC70/M70</f>
        <v>1.7206737104940697</v>
      </c>
      <c r="BE70" s="16">
        <v>0.4</v>
      </c>
      <c r="BF70" s="33">
        <f>BE70*2000/M70</f>
        <v>0.43549265106151336</v>
      </c>
      <c r="BG70" s="13">
        <v>11</v>
      </c>
      <c r="BH70" s="13" t="s">
        <v>10</v>
      </c>
      <c r="BI70" s="13" t="s">
        <v>10</v>
      </c>
      <c r="BJ70" s="13" t="s">
        <v>11</v>
      </c>
      <c r="BK70" s="13" t="s">
        <v>11</v>
      </c>
      <c r="BL70" s="13" t="s">
        <v>11</v>
      </c>
      <c r="BM70" s="13" t="s">
        <v>11</v>
      </c>
      <c r="BN70" s="14" t="s">
        <v>11</v>
      </c>
    </row>
    <row r="71" spans="1:66" ht="20.100000000000001" customHeight="1" x14ac:dyDescent="0.25">
      <c r="A71" s="43" t="s">
        <v>77</v>
      </c>
      <c r="B71" s="13" t="s">
        <v>78</v>
      </c>
      <c r="C71" s="13" t="s">
        <v>72</v>
      </c>
      <c r="D71" s="13">
        <v>44690</v>
      </c>
      <c r="E71" s="13" t="s">
        <v>77</v>
      </c>
      <c r="F71" s="13">
        <v>44070</v>
      </c>
      <c r="G71" s="13">
        <v>200067635</v>
      </c>
      <c r="H71" s="13" t="s">
        <v>82</v>
      </c>
      <c r="I71" s="13">
        <v>17</v>
      </c>
      <c r="J71" s="13">
        <v>1</v>
      </c>
      <c r="K71" s="13">
        <v>1</v>
      </c>
      <c r="L71" s="13" t="s">
        <v>79</v>
      </c>
      <c r="M71" s="13">
        <v>4850</v>
      </c>
      <c r="N71" s="13" t="s">
        <v>11</v>
      </c>
      <c r="O71" s="13" t="s">
        <v>10</v>
      </c>
      <c r="P71" s="13" t="s">
        <v>81</v>
      </c>
      <c r="Q71" s="13">
        <v>15.5</v>
      </c>
      <c r="R71" s="13">
        <v>43</v>
      </c>
      <c r="S71" s="13">
        <v>0</v>
      </c>
      <c r="T71" s="13" t="s">
        <v>10</v>
      </c>
      <c r="U71" s="13" t="s">
        <v>80</v>
      </c>
      <c r="V71" s="13">
        <v>225</v>
      </c>
      <c r="W71" s="22">
        <f>V71/M71</f>
        <v>4.6391752577319589E-2</v>
      </c>
      <c r="X71" s="13">
        <v>7265</v>
      </c>
      <c r="Y71" s="13">
        <v>166</v>
      </c>
      <c r="Z71" s="13">
        <v>0</v>
      </c>
      <c r="AA71" s="13">
        <v>0</v>
      </c>
      <c r="AB71" s="13">
        <v>27</v>
      </c>
      <c r="AC71" s="31">
        <f>X71+Y71+Z71+AA71</f>
        <v>7431</v>
      </c>
      <c r="AD71" s="30">
        <f>AC71/M71</f>
        <v>1.5321649484536082</v>
      </c>
      <c r="AE71" s="30">
        <f>AC71/V71</f>
        <v>33.026666666666664</v>
      </c>
      <c r="AF71" s="13">
        <v>865</v>
      </c>
      <c r="AG71" s="13">
        <v>1</v>
      </c>
      <c r="AH71" s="13">
        <v>0</v>
      </c>
      <c r="AI71" s="13">
        <v>0</v>
      </c>
      <c r="AJ71" s="13">
        <f>AF71+AG71+AH71+AI71</f>
        <v>866</v>
      </c>
      <c r="AK71" s="33">
        <f>AJ71*100/M71</f>
        <v>17.855670103092784</v>
      </c>
      <c r="AL71" s="33">
        <f>AC71/AJ71</f>
        <v>8.5808314087759818</v>
      </c>
      <c r="AM71" s="33">
        <f>AL71/2</f>
        <v>4.2904157043879909</v>
      </c>
      <c r="AN71" s="13">
        <v>6</v>
      </c>
      <c r="AO71" s="13">
        <v>0</v>
      </c>
      <c r="AP71" s="13">
        <v>890</v>
      </c>
      <c r="AQ71" s="33">
        <f>AP71*100/M71</f>
        <v>18.350515463917525</v>
      </c>
      <c r="AR71" s="13">
        <v>890</v>
      </c>
      <c r="AS71" s="33">
        <f>AR71*100/M71</f>
        <v>18.350515463917525</v>
      </c>
      <c r="AT71" s="13"/>
      <c r="AU71" s="13">
        <v>34574</v>
      </c>
      <c r="AV71" s="33">
        <f>AU71/M71</f>
        <v>7.1286597938144327</v>
      </c>
      <c r="AW71" s="33">
        <f>AU71/AC71</f>
        <v>4.6526712420939305</v>
      </c>
      <c r="AX71" s="13">
        <v>4617</v>
      </c>
      <c r="AY71" s="13">
        <v>37</v>
      </c>
      <c r="AZ71" s="13">
        <v>0</v>
      </c>
      <c r="BA71" s="13">
        <f>AX71+AY71+AZ71</f>
        <v>4654</v>
      </c>
      <c r="BB71" s="13">
        <v>2222</v>
      </c>
      <c r="BC71" s="13">
        <v>11737</v>
      </c>
      <c r="BD71" s="33">
        <f>BC71/M71</f>
        <v>2.42</v>
      </c>
      <c r="BE71" s="13">
        <v>1.57</v>
      </c>
      <c r="BF71" s="33">
        <f>BE71*2000/M71</f>
        <v>0.64742268041237117</v>
      </c>
      <c r="BG71" s="13">
        <v>23</v>
      </c>
      <c r="BH71" s="13" t="s">
        <v>11</v>
      </c>
      <c r="BI71" s="13" t="s">
        <v>10</v>
      </c>
      <c r="BJ71" s="13" t="s">
        <v>10</v>
      </c>
      <c r="BK71" s="13" t="s">
        <v>10</v>
      </c>
      <c r="BL71" s="13" t="s">
        <v>10</v>
      </c>
      <c r="BM71" s="13" t="s">
        <v>11</v>
      </c>
      <c r="BN71" s="14" t="s">
        <v>10</v>
      </c>
    </row>
    <row r="72" spans="1:66" ht="20.100000000000001" customHeight="1" x14ac:dyDescent="0.25">
      <c r="A72" s="43" t="s">
        <v>109</v>
      </c>
      <c r="B72" s="13" t="s">
        <v>110</v>
      </c>
      <c r="C72" s="13" t="s">
        <v>111</v>
      </c>
      <c r="D72" s="13">
        <v>44310</v>
      </c>
      <c r="E72" s="13" t="s">
        <v>109</v>
      </c>
      <c r="F72" s="13">
        <v>44083</v>
      </c>
      <c r="G72" s="13">
        <v>244400438</v>
      </c>
      <c r="H72" s="13" t="s">
        <v>51</v>
      </c>
      <c r="I72" s="13">
        <v>25</v>
      </c>
      <c r="J72" s="13">
        <v>1</v>
      </c>
      <c r="K72" s="13">
        <v>1</v>
      </c>
      <c r="L72" s="13" t="s">
        <v>112</v>
      </c>
      <c r="M72" s="13">
        <v>2522</v>
      </c>
      <c r="N72" s="13" t="s">
        <v>11</v>
      </c>
      <c r="O72" s="13" t="s">
        <v>11</v>
      </c>
      <c r="P72" s="13"/>
      <c r="Q72" s="13">
        <v>11.5</v>
      </c>
      <c r="R72" s="13">
        <v>20</v>
      </c>
      <c r="S72" s="13">
        <v>0</v>
      </c>
      <c r="T72" s="13" t="s">
        <v>11</v>
      </c>
      <c r="U72" s="13" t="s">
        <v>24</v>
      </c>
      <c r="V72" s="13">
        <v>140</v>
      </c>
      <c r="W72" s="22">
        <f>V72/M72</f>
        <v>5.551149881046788E-2</v>
      </c>
      <c r="X72" s="13">
        <v>6161</v>
      </c>
      <c r="Y72" s="13">
        <v>63</v>
      </c>
      <c r="Z72" s="13">
        <v>0</v>
      </c>
      <c r="AA72" s="13">
        <v>0</v>
      </c>
      <c r="AB72" s="13">
        <v>17</v>
      </c>
      <c r="AC72" s="31">
        <f>X72+Y72+Z72+AA72</f>
        <v>6224</v>
      </c>
      <c r="AD72" s="30">
        <f>AC72/M72</f>
        <v>2.4678826328310866</v>
      </c>
      <c r="AE72" s="30">
        <f>AC72/V72</f>
        <v>44.457142857142856</v>
      </c>
      <c r="AF72" s="13">
        <v>2348</v>
      </c>
      <c r="AG72" s="13">
        <v>0</v>
      </c>
      <c r="AH72" s="13">
        <v>0</v>
      </c>
      <c r="AI72" s="13">
        <v>0</v>
      </c>
      <c r="AJ72" s="13">
        <f>AF72+AG72+AH72+AI72</f>
        <v>2348</v>
      </c>
      <c r="AK72" s="33">
        <f>AJ72*100/M72</f>
        <v>93.100713719270416</v>
      </c>
      <c r="AL72" s="33">
        <f>AC72/AJ72</f>
        <v>2.6507666098807494</v>
      </c>
      <c r="AM72" s="33">
        <f>AL72/2</f>
        <v>1.3253833049403747</v>
      </c>
      <c r="AN72" s="13">
        <v>63</v>
      </c>
      <c r="AO72" s="13">
        <v>0</v>
      </c>
      <c r="AP72" s="13">
        <v>843</v>
      </c>
      <c r="AQ72" s="33">
        <f>AP72*100/M72</f>
        <v>33.425852498017449</v>
      </c>
      <c r="AR72" s="13">
        <v>472</v>
      </c>
      <c r="AS72" s="33">
        <f>AR72*100/M72</f>
        <v>18.715305313243459</v>
      </c>
      <c r="AT72" s="13">
        <v>10132</v>
      </c>
      <c r="AU72" s="13">
        <v>15773</v>
      </c>
      <c r="AV72" s="33">
        <f>AU72/M72</f>
        <v>6.2541633624107851</v>
      </c>
      <c r="AW72" s="33">
        <f>AU72/AC72</f>
        <v>2.5342223650385605</v>
      </c>
      <c r="AX72" s="13">
        <v>2213</v>
      </c>
      <c r="AY72" s="13">
        <v>106</v>
      </c>
      <c r="AZ72" s="13">
        <v>0</v>
      </c>
      <c r="BA72" s="13">
        <f>AX72+AY72+AZ72</f>
        <v>2319</v>
      </c>
      <c r="BB72" s="13">
        <v>5000</v>
      </c>
      <c r="BC72" s="13">
        <v>7327</v>
      </c>
      <c r="BD72" s="33">
        <f>BC72/M72</f>
        <v>2.9052339413164154</v>
      </c>
      <c r="BE72" s="13">
        <v>1</v>
      </c>
      <c r="BF72" s="33">
        <f>BE72*2000/M72</f>
        <v>0.79302141157811257</v>
      </c>
      <c r="BG72" s="13">
        <v>25</v>
      </c>
      <c r="BH72" s="13" t="s">
        <v>10</v>
      </c>
      <c r="BI72" s="13" t="s">
        <v>10</v>
      </c>
      <c r="BJ72" s="13" t="s">
        <v>11</v>
      </c>
      <c r="BK72" s="13" t="s">
        <v>11</v>
      </c>
      <c r="BL72" s="13" t="s">
        <v>10</v>
      </c>
      <c r="BM72" s="13" t="s">
        <v>11</v>
      </c>
      <c r="BN72" s="14" t="s">
        <v>11</v>
      </c>
    </row>
    <row r="73" spans="1:66" ht="20.100000000000001" customHeight="1" x14ac:dyDescent="0.25">
      <c r="A73" s="43" t="s">
        <v>202</v>
      </c>
      <c r="B73" s="13" t="s">
        <v>203</v>
      </c>
      <c r="C73" s="13" t="s">
        <v>204</v>
      </c>
      <c r="D73" s="13">
        <v>44270</v>
      </c>
      <c r="E73" s="13" t="s">
        <v>202</v>
      </c>
      <c r="F73" s="13">
        <v>44090</v>
      </c>
      <c r="G73" s="13">
        <v>200071546</v>
      </c>
      <c r="H73" s="13" t="s">
        <v>179</v>
      </c>
      <c r="I73" s="13">
        <v>50</v>
      </c>
      <c r="J73" s="13">
        <v>1</v>
      </c>
      <c r="K73" s="13">
        <v>1</v>
      </c>
      <c r="L73" s="13" t="s">
        <v>178</v>
      </c>
      <c r="M73" s="13">
        <v>1601</v>
      </c>
      <c r="N73" s="13" t="s">
        <v>11</v>
      </c>
      <c r="O73" s="13" t="s">
        <v>10</v>
      </c>
      <c r="P73" s="13" t="s">
        <v>33</v>
      </c>
      <c r="Q73" s="13">
        <v>5</v>
      </c>
      <c r="R73" s="13">
        <v>36</v>
      </c>
      <c r="S73" s="13">
        <v>0</v>
      </c>
      <c r="T73" s="13" t="s">
        <v>11</v>
      </c>
      <c r="U73" s="13" t="s">
        <v>24</v>
      </c>
      <c r="V73" s="13">
        <v>120</v>
      </c>
      <c r="W73" s="22">
        <f>V73/M73</f>
        <v>7.4953154278575893E-2</v>
      </c>
      <c r="X73" s="13">
        <v>1880</v>
      </c>
      <c r="Y73" s="13">
        <v>0</v>
      </c>
      <c r="Z73" s="13">
        <v>0</v>
      </c>
      <c r="AA73" s="13"/>
      <c r="AB73" s="13">
        <v>7</v>
      </c>
      <c r="AC73" s="31">
        <f>X73+Y73+Z73+AA73</f>
        <v>1880</v>
      </c>
      <c r="AD73" s="30">
        <f>AC73/M73</f>
        <v>1.174266083697689</v>
      </c>
      <c r="AE73" s="30">
        <f>AC73/V73</f>
        <v>15.666666666666666</v>
      </c>
      <c r="AF73" s="13">
        <v>68</v>
      </c>
      <c r="AG73" s="13">
        <v>0</v>
      </c>
      <c r="AH73" s="13">
        <v>0</v>
      </c>
      <c r="AI73" s="13"/>
      <c r="AJ73" s="13">
        <f>AF73+AG73+AH73+AI73</f>
        <v>68</v>
      </c>
      <c r="AK73" s="33">
        <f>AJ73*100/M73</f>
        <v>4.2473454091193004</v>
      </c>
      <c r="AL73" s="33">
        <f>AC73/AJ73</f>
        <v>27.647058823529413</v>
      </c>
      <c r="AM73" s="33">
        <f>AL73/2</f>
        <v>13.823529411764707</v>
      </c>
      <c r="AN73" s="13">
        <v>3</v>
      </c>
      <c r="AO73" s="13">
        <v>0</v>
      </c>
      <c r="AP73" s="13">
        <v>235</v>
      </c>
      <c r="AQ73" s="33">
        <f>AP73*100/M73</f>
        <v>14.678326046221112</v>
      </c>
      <c r="AR73" s="13"/>
      <c r="AS73" s="33">
        <f>AR73*100/M73</f>
        <v>0</v>
      </c>
      <c r="AT73" s="13">
        <v>952</v>
      </c>
      <c r="AU73" s="13">
        <v>4119</v>
      </c>
      <c r="AV73" s="33">
        <f>AU73/M73</f>
        <v>2.5727670206121176</v>
      </c>
      <c r="AW73" s="33">
        <f>AU73/AC73</f>
        <v>2.1909574468085107</v>
      </c>
      <c r="AX73" s="13">
        <v>1393</v>
      </c>
      <c r="AY73" s="13">
        <v>0</v>
      </c>
      <c r="AZ73" s="13">
        <v>1</v>
      </c>
      <c r="BA73" s="13">
        <f>AX73+AY73+AZ73</f>
        <v>1394</v>
      </c>
      <c r="BB73" s="15">
        <v>198.49277898045727</v>
      </c>
      <c r="BC73" s="13">
        <v>2105</v>
      </c>
      <c r="BD73" s="33">
        <f>BC73/M73</f>
        <v>1.3148032479700187</v>
      </c>
      <c r="BE73" s="16">
        <v>0.15</v>
      </c>
      <c r="BF73" s="33">
        <f>BE73*2000/M73</f>
        <v>0.18738288569643974</v>
      </c>
      <c r="BG73" s="13">
        <v>11</v>
      </c>
      <c r="BH73" s="13" t="s">
        <v>11</v>
      </c>
      <c r="BI73" s="13" t="s">
        <v>11</v>
      </c>
      <c r="BJ73" s="13" t="s">
        <v>11</v>
      </c>
      <c r="BK73" s="13" t="s">
        <v>11</v>
      </c>
      <c r="BL73" s="13" t="s">
        <v>11</v>
      </c>
      <c r="BM73" s="13" t="s">
        <v>11</v>
      </c>
      <c r="BN73" s="14" t="s">
        <v>10</v>
      </c>
    </row>
    <row r="74" spans="1:66" ht="20.100000000000001" customHeight="1" x14ac:dyDescent="0.25">
      <c r="A74" s="43" t="s">
        <v>538</v>
      </c>
      <c r="B74" s="13" t="s">
        <v>539</v>
      </c>
      <c r="C74" s="13" t="s">
        <v>540</v>
      </c>
      <c r="D74" s="13">
        <v>44520</v>
      </c>
      <c r="E74" s="13" t="s">
        <v>538</v>
      </c>
      <c r="F74" s="13">
        <v>44095</v>
      </c>
      <c r="G74" s="13">
        <v>200072726</v>
      </c>
      <c r="H74" s="13" t="s">
        <v>258</v>
      </c>
      <c r="I74" s="13">
        <v>156</v>
      </c>
      <c r="J74" s="13">
        <v>1</v>
      </c>
      <c r="K74" s="13">
        <v>1</v>
      </c>
      <c r="L74" s="13" t="s">
        <v>257</v>
      </c>
      <c r="M74" s="13">
        <v>1614</v>
      </c>
      <c r="N74" s="13" t="s">
        <v>10</v>
      </c>
      <c r="O74" s="13" t="s">
        <v>11</v>
      </c>
      <c r="P74" s="13"/>
      <c r="Q74" s="13">
        <v>7.5</v>
      </c>
      <c r="R74" s="13">
        <v>9</v>
      </c>
      <c r="S74" s="13">
        <v>1</v>
      </c>
      <c r="T74" s="13" t="s">
        <v>11</v>
      </c>
      <c r="U74" s="13" t="s">
        <v>17</v>
      </c>
      <c r="V74" s="13">
        <v>94</v>
      </c>
      <c r="W74" s="22">
        <f>V74/M74</f>
        <v>5.8240396530359353E-2</v>
      </c>
      <c r="X74" s="13">
        <v>2921</v>
      </c>
      <c r="Y74" s="13">
        <v>4</v>
      </c>
      <c r="Z74" s="13">
        <v>0</v>
      </c>
      <c r="AA74" s="13">
        <v>0</v>
      </c>
      <c r="AB74" s="13">
        <v>7</v>
      </c>
      <c r="AC74" s="31">
        <f>X74+Y74+Z74+AA74</f>
        <v>2925</v>
      </c>
      <c r="AD74" s="30">
        <f>AC74/M74</f>
        <v>1.812267657992565</v>
      </c>
      <c r="AE74" s="30">
        <f>AC74/V74</f>
        <v>31.117021276595743</v>
      </c>
      <c r="AF74" s="13">
        <v>220</v>
      </c>
      <c r="AG74" s="13">
        <v>0</v>
      </c>
      <c r="AH74" s="13">
        <v>0</v>
      </c>
      <c r="AI74" s="13">
        <v>0</v>
      </c>
      <c r="AJ74" s="13">
        <f>AF74+AG74+AH74+AI74</f>
        <v>220</v>
      </c>
      <c r="AK74" s="33">
        <f>AJ74*100/M74</f>
        <v>13.630731102850062</v>
      </c>
      <c r="AL74" s="33">
        <f>AC74/AJ74</f>
        <v>13.295454545454545</v>
      </c>
      <c r="AM74" s="33">
        <f>AL74/2</f>
        <v>6.6477272727272725</v>
      </c>
      <c r="AN74" s="13">
        <v>3</v>
      </c>
      <c r="AO74" s="13">
        <v>6</v>
      </c>
      <c r="AP74" s="13">
        <v>137</v>
      </c>
      <c r="AQ74" s="33">
        <f>AP74*100/M74</f>
        <v>8.4882280049566301</v>
      </c>
      <c r="AR74" s="15">
        <v>87.099337748344368</v>
      </c>
      <c r="AS74" s="33">
        <f>AR74*100/M74</f>
        <v>5.396489327654546</v>
      </c>
      <c r="AT74" s="13">
        <v>1443</v>
      </c>
      <c r="AU74" s="13">
        <v>4387</v>
      </c>
      <c r="AV74" s="33">
        <f>AU74/M74</f>
        <v>2.7180916976456011</v>
      </c>
      <c r="AW74" s="33">
        <f>AU74/AC74</f>
        <v>1.4998290598290598</v>
      </c>
      <c r="AX74" s="13">
        <v>435</v>
      </c>
      <c r="AY74" s="13">
        <v>1</v>
      </c>
      <c r="AZ74" s="13">
        <v>22</v>
      </c>
      <c r="BA74" s="13">
        <f>AX74+AY74+AZ74</f>
        <v>458</v>
      </c>
      <c r="BB74" s="15">
        <v>750.80601358898946</v>
      </c>
      <c r="BC74" s="15">
        <v>2101.0670731707319</v>
      </c>
      <c r="BD74" s="33">
        <f>BC74/M74</f>
        <v>1.3017763774292019</v>
      </c>
      <c r="BE74" s="16">
        <v>0.7</v>
      </c>
      <c r="BF74" s="33">
        <f>BE74*2000/M74</f>
        <v>0.86741016109045854</v>
      </c>
      <c r="BG74" s="13">
        <v>7</v>
      </c>
      <c r="BH74" s="13" t="s">
        <v>11</v>
      </c>
      <c r="BI74" s="13" t="s">
        <v>11</v>
      </c>
      <c r="BJ74" s="13" t="s">
        <v>10</v>
      </c>
      <c r="BK74" s="13" t="s">
        <v>11</v>
      </c>
      <c r="BL74" s="13" t="s">
        <v>11</v>
      </c>
      <c r="BM74" s="13" t="s">
        <v>11</v>
      </c>
      <c r="BN74" s="14" t="s">
        <v>10</v>
      </c>
    </row>
    <row r="75" spans="1:66" ht="20.100000000000001" customHeight="1" x14ac:dyDescent="0.25">
      <c r="A75" s="43" t="s">
        <v>13</v>
      </c>
      <c r="B75" s="13" t="s">
        <v>14</v>
      </c>
      <c r="C75" s="13" t="s">
        <v>15</v>
      </c>
      <c r="D75" s="13">
        <v>44620</v>
      </c>
      <c r="E75" s="13" t="s">
        <v>13</v>
      </c>
      <c r="F75" s="13">
        <v>44101</v>
      </c>
      <c r="G75" s="13">
        <v>244400404</v>
      </c>
      <c r="H75" s="13" t="s">
        <v>19</v>
      </c>
      <c r="I75" s="13">
        <v>2</v>
      </c>
      <c r="J75" s="13">
        <v>1</v>
      </c>
      <c r="K75" s="13">
        <v>1</v>
      </c>
      <c r="L75" s="13" t="s">
        <v>16</v>
      </c>
      <c r="M75" s="13">
        <v>6657</v>
      </c>
      <c r="N75" s="13" t="s">
        <v>11</v>
      </c>
      <c r="O75" s="13" t="s">
        <v>11</v>
      </c>
      <c r="P75" s="13"/>
      <c r="Q75" s="13">
        <v>18</v>
      </c>
      <c r="R75" s="13">
        <v>63</v>
      </c>
      <c r="S75" s="13">
        <v>5</v>
      </c>
      <c r="T75" s="13" t="s">
        <v>10</v>
      </c>
      <c r="U75" s="13" t="s">
        <v>17</v>
      </c>
      <c r="V75" s="13">
        <v>470</v>
      </c>
      <c r="W75" s="22">
        <f>V75/M75</f>
        <v>7.060237344149016E-2</v>
      </c>
      <c r="X75" s="13">
        <v>14046</v>
      </c>
      <c r="Y75" s="13">
        <v>128</v>
      </c>
      <c r="Z75" s="13">
        <v>1158</v>
      </c>
      <c r="AA75" s="13">
        <v>5</v>
      </c>
      <c r="AB75" s="13">
        <v>40</v>
      </c>
      <c r="AC75" s="31">
        <f>X75+Y75+Z75+AA75</f>
        <v>15337</v>
      </c>
      <c r="AD75" s="30">
        <f>AC75/M75</f>
        <v>2.3038906414300735</v>
      </c>
      <c r="AE75" s="30">
        <f>AC75/V75</f>
        <v>32.631914893617022</v>
      </c>
      <c r="AF75" s="13">
        <v>1543</v>
      </c>
      <c r="AG75" s="13">
        <v>6</v>
      </c>
      <c r="AH75" s="13">
        <v>93</v>
      </c>
      <c r="AI75" s="13">
        <v>4</v>
      </c>
      <c r="AJ75" s="13">
        <f>AF75+AG75+AH75+AI75</f>
        <v>1646</v>
      </c>
      <c r="AK75" s="33">
        <f>AJ75*100/M75</f>
        <v>24.725852486104852</v>
      </c>
      <c r="AL75" s="33">
        <f>AC75/AJ75</f>
        <v>9.3177399756986627</v>
      </c>
      <c r="AM75" s="33">
        <f>AL75/2</f>
        <v>4.6588699878493314</v>
      </c>
      <c r="AN75" s="13">
        <v>32</v>
      </c>
      <c r="AO75" s="13">
        <v>291</v>
      </c>
      <c r="AP75" s="13">
        <v>1998</v>
      </c>
      <c r="AQ75" s="33">
        <f>AP75*100/M75</f>
        <v>30.013519603424967</v>
      </c>
      <c r="AR75" s="13">
        <v>1400</v>
      </c>
      <c r="AS75" s="33">
        <f>AR75*100/M75</f>
        <v>21.030494216614091</v>
      </c>
      <c r="AT75" s="13"/>
      <c r="AU75" s="13">
        <v>43427</v>
      </c>
      <c r="AV75" s="33">
        <f>AU75/M75</f>
        <v>6.5235090881778577</v>
      </c>
      <c r="AW75" s="33">
        <f>AU75/AC75</f>
        <v>2.8315185499119777</v>
      </c>
      <c r="AX75" s="13">
        <v>5798</v>
      </c>
      <c r="AY75" s="13">
        <v>1</v>
      </c>
      <c r="AZ75" s="13">
        <v>623</v>
      </c>
      <c r="BA75" s="13">
        <f>AX75+AY75+AZ75</f>
        <v>6422</v>
      </c>
      <c r="BB75" s="13">
        <v>4567</v>
      </c>
      <c r="BC75" s="13">
        <v>18818</v>
      </c>
      <c r="BD75" s="33">
        <f>BC75/M75</f>
        <v>2.8267988583445995</v>
      </c>
      <c r="BE75" s="13">
        <v>4.2</v>
      </c>
      <c r="BF75" s="33">
        <f>BE75*2000/M75</f>
        <v>1.2618296529968454</v>
      </c>
      <c r="BG75" s="13"/>
      <c r="BH75" s="13" t="s">
        <v>10</v>
      </c>
      <c r="BI75" s="13" t="s">
        <v>10</v>
      </c>
      <c r="BJ75" s="13" t="s">
        <v>10</v>
      </c>
      <c r="BK75" s="13" t="s">
        <v>10</v>
      </c>
      <c r="BL75" s="13" t="s">
        <v>10</v>
      </c>
      <c r="BM75" s="13" t="s">
        <v>10</v>
      </c>
      <c r="BN75" s="14" t="s">
        <v>10</v>
      </c>
    </row>
    <row r="76" spans="1:66" ht="20.100000000000001" customHeight="1" x14ac:dyDescent="0.25">
      <c r="A76" s="43" t="s">
        <v>400</v>
      </c>
      <c r="B76" s="13" t="s">
        <v>401</v>
      </c>
      <c r="C76" s="13" t="s">
        <v>402</v>
      </c>
      <c r="D76" s="13">
        <v>44770</v>
      </c>
      <c r="E76" s="13" t="s">
        <v>400</v>
      </c>
      <c r="F76" s="13">
        <v>44126</v>
      </c>
      <c r="G76" s="13">
        <v>200067346</v>
      </c>
      <c r="H76" s="13" t="s">
        <v>29</v>
      </c>
      <c r="I76" s="13">
        <v>111</v>
      </c>
      <c r="J76" s="13">
        <v>1</v>
      </c>
      <c r="K76" s="13">
        <v>1</v>
      </c>
      <c r="L76" s="13" t="s">
        <v>403</v>
      </c>
      <c r="M76" s="13">
        <v>4692</v>
      </c>
      <c r="N76" s="13" t="s">
        <v>11</v>
      </c>
      <c r="O76" s="13" t="s">
        <v>10</v>
      </c>
      <c r="P76" s="13" t="s">
        <v>33</v>
      </c>
      <c r="Q76" s="13">
        <v>18</v>
      </c>
      <c r="R76" s="13">
        <v>40</v>
      </c>
      <c r="S76" s="13">
        <v>3</v>
      </c>
      <c r="T76" s="13" t="s">
        <v>10</v>
      </c>
      <c r="U76" s="13" t="s">
        <v>24</v>
      </c>
      <c r="V76" s="13">
        <v>560</v>
      </c>
      <c r="W76" s="22">
        <f>V76/M76</f>
        <v>0.11935208866155157</v>
      </c>
      <c r="X76" s="13">
        <v>14636</v>
      </c>
      <c r="Y76" s="13">
        <v>310</v>
      </c>
      <c r="Z76" s="13">
        <v>1131</v>
      </c>
      <c r="AA76" s="13">
        <v>0</v>
      </c>
      <c r="AB76" s="13">
        <v>42</v>
      </c>
      <c r="AC76" s="31">
        <f>X76+Y76+Z76+AA76</f>
        <v>16077</v>
      </c>
      <c r="AD76" s="30">
        <f>AC76/M76</f>
        <v>3.4264705882352939</v>
      </c>
      <c r="AE76" s="30">
        <f>AC76/V76</f>
        <v>28.708928571428572</v>
      </c>
      <c r="AF76" s="13">
        <v>1502</v>
      </c>
      <c r="AG76" s="13">
        <v>10</v>
      </c>
      <c r="AH76" s="13">
        <v>67</v>
      </c>
      <c r="AI76" s="13">
        <v>0</v>
      </c>
      <c r="AJ76" s="13">
        <f>AF76+AG76+AH76+AI76</f>
        <v>1579</v>
      </c>
      <c r="AK76" s="33">
        <f>AJ76*100/M76</f>
        <v>33.653026427962487</v>
      </c>
      <c r="AL76" s="33">
        <f>AC76/AJ76</f>
        <v>10.181760607979735</v>
      </c>
      <c r="AM76" s="33">
        <f>AL76/2</f>
        <v>5.0908803039898674</v>
      </c>
      <c r="AN76" s="13">
        <v>4</v>
      </c>
      <c r="AO76" s="13">
        <v>381</v>
      </c>
      <c r="AP76" s="13">
        <v>1532</v>
      </c>
      <c r="AQ76" s="33">
        <f>AP76*100/M76</f>
        <v>32.651321398124466</v>
      </c>
      <c r="AR76" s="13">
        <v>1155</v>
      </c>
      <c r="AS76" s="33">
        <f>AR76*100/M76</f>
        <v>24.616368286445013</v>
      </c>
      <c r="AT76" s="13">
        <v>8044</v>
      </c>
      <c r="AU76" s="13">
        <v>37400</v>
      </c>
      <c r="AV76" s="33">
        <f>AU76/M76</f>
        <v>7.9710144927536231</v>
      </c>
      <c r="AW76" s="33">
        <f>AU76/AC76</f>
        <v>2.3263046588293834</v>
      </c>
      <c r="AX76" s="13">
        <v>1443</v>
      </c>
      <c r="AY76" s="13">
        <v>7</v>
      </c>
      <c r="AZ76" s="13">
        <v>596</v>
      </c>
      <c r="BA76" s="13">
        <f>AX76+AY76+AZ76</f>
        <v>2046</v>
      </c>
      <c r="BB76" s="13">
        <v>10284</v>
      </c>
      <c r="BC76" s="13">
        <v>20306</v>
      </c>
      <c r="BD76" s="33">
        <f>BC76/M76</f>
        <v>4.3277919863597614</v>
      </c>
      <c r="BE76" s="13">
        <v>3.09</v>
      </c>
      <c r="BF76" s="33">
        <f>BE76*2000/M76</f>
        <v>1.3171355498721227</v>
      </c>
      <c r="BG76" s="13">
        <v>20</v>
      </c>
      <c r="BH76" s="13" t="s">
        <v>10</v>
      </c>
      <c r="BI76" s="13" t="s">
        <v>10</v>
      </c>
      <c r="BJ76" s="13" t="s">
        <v>10</v>
      </c>
      <c r="BK76" s="13" t="s">
        <v>11</v>
      </c>
      <c r="BL76" s="13" t="s">
        <v>10</v>
      </c>
      <c r="BM76" s="13" t="s">
        <v>10</v>
      </c>
      <c r="BN76" s="14" t="s">
        <v>11</v>
      </c>
    </row>
    <row r="77" spans="1:66" ht="20.100000000000001" customHeight="1" x14ac:dyDescent="0.25">
      <c r="A77" s="43" t="s">
        <v>669</v>
      </c>
      <c r="B77" s="13" t="s">
        <v>670</v>
      </c>
      <c r="C77" s="13" t="s">
        <v>671</v>
      </c>
      <c r="D77" s="13">
        <v>44522</v>
      </c>
      <c r="E77" s="13" t="s">
        <v>669</v>
      </c>
      <c r="F77" s="13">
        <v>44222</v>
      </c>
      <c r="G77" s="13">
        <v>244400552</v>
      </c>
      <c r="H77" s="13" t="s">
        <v>12</v>
      </c>
      <c r="I77" s="13">
        <v>201</v>
      </c>
      <c r="J77" s="13">
        <v>1</v>
      </c>
      <c r="K77" s="13">
        <v>1</v>
      </c>
      <c r="L77" s="13" t="s">
        <v>9</v>
      </c>
      <c r="M77" s="13">
        <v>1277</v>
      </c>
      <c r="N77" s="13" t="s">
        <v>11</v>
      </c>
      <c r="O77" s="13" t="s">
        <v>10</v>
      </c>
      <c r="P77" s="13" t="s">
        <v>631</v>
      </c>
      <c r="Q77" s="13">
        <v>4</v>
      </c>
      <c r="R77" s="13">
        <v>5</v>
      </c>
      <c r="S77" s="13">
        <v>1</v>
      </c>
      <c r="T77" s="13" t="s">
        <v>10</v>
      </c>
      <c r="U77" s="13" t="s">
        <v>68</v>
      </c>
      <c r="V77" s="13">
        <v>70</v>
      </c>
      <c r="W77" s="22">
        <f>V77/M77</f>
        <v>5.4815974941268601E-2</v>
      </c>
      <c r="X77" s="13">
        <v>2238</v>
      </c>
      <c r="Y77" s="13">
        <v>24</v>
      </c>
      <c r="Z77" s="13">
        <v>206</v>
      </c>
      <c r="AA77" s="13">
        <v>0</v>
      </c>
      <c r="AB77" s="13">
        <v>4</v>
      </c>
      <c r="AC77" s="31">
        <f>X77+Y77+Z77+AA77</f>
        <v>2468</v>
      </c>
      <c r="AD77" s="30">
        <f>AC77/M77</f>
        <v>1.93265465935787</v>
      </c>
      <c r="AE77" s="30">
        <f>AC77/V77</f>
        <v>35.25714285714286</v>
      </c>
      <c r="AF77" s="13">
        <v>141</v>
      </c>
      <c r="AG77" s="13">
        <v>0</v>
      </c>
      <c r="AH77" s="13">
        <v>4</v>
      </c>
      <c r="AI77" s="13">
        <v>0</v>
      </c>
      <c r="AJ77" s="13">
        <f>AF77+AG77+AH77+AI77</f>
        <v>145</v>
      </c>
      <c r="AK77" s="33">
        <f>AJ77*100/M77</f>
        <v>11.354737666405638</v>
      </c>
      <c r="AL77" s="33">
        <f>AC77/AJ77</f>
        <v>17.020689655172415</v>
      </c>
      <c r="AM77" s="33">
        <f>AL77/2</f>
        <v>8.5103448275862075</v>
      </c>
      <c r="AN77" s="13">
        <v>0</v>
      </c>
      <c r="AO77" s="13">
        <v>0</v>
      </c>
      <c r="AP77" s="13">
        <v>121</v>
      </c>
      <c r="AQ77" s="33">
        <f>AP77*100/M77</f>
        <v>9.475332811276429</v>
      </c>
      <c r="AR77" s="15">
        <v>119.20125786163523</v>
      </c>
      <c r="AS77" s="33">
        <f>AR77*100/M77</f>
        <v>9.3344759484444175</v>
      </c>
      <c r="AT77" s="13"/>
      <c r="AU77" s="13">
        <v>3136</v>
      </c>
      <c r="AV77" s="33">
        <f>AU77/M77</f>
        <v>2.4557556773688334</v>
      </c>
      <c r="AW77" s="33">
        <f>AU77/AC77</f>
        <v>1.2706645056726094</v>
      </c>
      <c r="AX77" s="13"/>
      <c r="AY77" s="13"/>
      <c r="AZ77" s="13"/>
      <c r="BA77" s="13">
        <f>AX77+AY77+AZ77</f>
        <v>0</v>
      </c>
      <c r="BB77" s="15">
        <v>294.73978903164527</v>
      </c>
      <c r="BC77" s="15">
        <v>1816.5070007369197</v>
      </c>
      <c r="BD77" s="33">
        <f>BC77/M77</f>
        <v>1.4224800319004853</v>
      </c>
      <c r="BE77" s="18">
        <v>0.17558966155076738</v>
      </c>
      <c r="BF77" s="33">
        <f>BE77*2000/M77</f>
        <v>0.27500338535750568</v>
      </c>
      <c r="BG77" s="13">
        <v>15</v>
      </c>
      <c r="BH77" s="13" t="s">
        <v>11</v>
      </c>
      <c r="BI77" s="13" t="s">
        <v>11</v>
      </c>
      <c r="BJ77" s="13" t="s">
        <v>11</v>
      </c>
      <c r="BK77" s="13" t="s">
        <v>11</v>
      </c>
      <c r="BL77" s="13" t="s">
        <v>11</v>
      </c>
      <c r="BM77" s="13" t="s">
        <v>11</v>
      </c>
      <c r="BN77" s="14" t="s">
        <v>11</v>
      </c>
    </row>
    <row r="78" spans="1:66" ht="20.100000000000001" customHeight="1" x14ac:dyDescent="0.25">
      <c r="A78" s="43" t="s">
        <v>73</v>
      </c>
      <c r="B78" s="13" t="s">
        <v>74</v>
      </c>
      <c r="C78" s="13" t="s">
        <v>75</v>
      </c>
      <c r="D78" s="13">
        <v>44420</v>
      </c>
      <c r="E78" s="13" t="s">
        <v>73</v>
      </c>
      <c r="F78" s="13">
        <v>44211</v>
      </c>
      <c r="G78" s="13">
        <v>244400610</v>
      </c>
      <c r="H78" s="13" t="s">
        <v>69</v>
      </c>
      <c r="I78" s="13">
        <v>16</v>
      </c>
      <c r="J78" s="13">
        <v>1</v>
      </c>
      <c r="K78" s="13">
        <v>1</v>
      </c>
      <c r="L78" s="13" t="s">
        <v>76</v>
      </c>
      <c r="M78" s="13">
        <v>4971</v>
      </c>
      <c r="N78" s="13" t="s">
        <v>11</v>
      </c>
      <c r="O78" s="13" t="s">
        <v>11</v>
      </c>
      <c r="P78" s="13"/>
      <c r="Q78" s="13">
        <v>20</v>
      </c>
      <c r="R78" s="13">
        <v>60</v>
      </c>
      <c r="S78" s="13">
        <v>3</v>
      </c>
      <c r="T78" s="13" t="s">
        <v>10</v>
      </c>
      <c r="U78" s="13" t="s">
        <v>68</v>
      </c>
      <c r="V78" s="13">
        <v>430</v>
      </c>
      <c r="W78" s="22">
        <f>V78/M78</f>
        <v>8.6501709917521624E-2</v>
      </c>
      <c r="X78" s="13">
        <v>19645</v>
      </c>
      <c r="Y78" s="13">
        <v>733</v>
      </c>
      <c r="Z78" s="13">
        <v>1276</v>
      </c>
      <c r="AA78" s="13">
        <v>0</v>
      </c>
      <c r="AB78" s="13">
        <v>44</v>
      </c>
      <c r="AC78" s="31">
        <f>X78+Y78+Z78+AA78</f>
        <v>21654</v>
      </c>
      <c r="AD78" s="30">
        <f>AC78/M78</f>
        <v>4.3560651780325887</v>
      </c>
      <c r="AE78" s="30">
        <f>AC78/V78</f>
        <v>50.358139534883719</v>
      </c>
      <c r="AF78" s="13">
        <v>963</v>
      </c>
      <c r="AG78" s="13">
        <v>10</v>
      </c>
      <c r="AH78" s="13">
        <v>46</v>
      </c>
      <c r="AI78" s="13">
        <v>0</v>
      </c>
      <c r="AJ78" s="13">
        <f>AF78+AG78+AH78+AI78</f>
        <v>1019</v>
      </c>
      <c r="AK78" s="33">
        <f>AJ78*100/M78</f>
        <v>20.498893582780124</v>
      </c>
      <c r="AL78" s="33">
        <f>AC78/AJ78</f>
        <v>21.250245338567222</v>
      </c>
      <c r="AM78" s="33">
        <f>AL78/2</f>
        <v>10.625122669283611</v>
      </c>
      <c r="AN78" s="13">
        <v>111</v>
      </c>
      <c r="AO78" s="13">
        <v>151</v>
      </c>
      <c r="AP78" s="13">
        <v>1293</v>
      </c>
      <c r="AQ78" s="33">
        <f>AP78*100/M78</f>
        <v>26.010863005431503</v>
      </c>
      <c r="AR78" s="13">
        <v>958</v>
      </c>
      <c r="AS78" s="33">
        <f>AR78*100/M78</f>
        <v>19.271776302554819</v>
      </c>
      <c r="AT78" s="13"/>
      <c r="AU78" s="13">
        <v>31560</v>
      </c>
      <c r="AV78" s="33">
        <f>AU78/M78</f>
        <v>6.3488231744115868</v>
      </c>
      <c r="AW78" s="33">
        <f>AU78/AC78</f>
        <v>1.4574674425048491</v>
      </c>
      <c r="AX78" s="13">
        <v>678</v>
      </c>
      <c r="AY78" s="13">
        <v>341</v>
      </c>
      <c r="AZ78" s="13">
        <v>327</v>
      </c>
      <c r="BA78" s="13">
        <f>AX78+AY78+AZ78</f>
        <v>1346</v>
      </c>
      <c r="BB78" s="13">
        <v>6147</v>
      </c>
      <c r="BC78" s="13">
        <v>16799</v>
      </c>
      <c r="BD78" s="33">
        <f>BC78/M78</f>
        <v>3.3794005230335951</v>
      </c>
      <c r="BE78" s="13">
        <v>2.17</v>
      </c>
      <c r="BF78" s="33">
        <f>BE78*2000/M78</f>
        <v>0.87306376986521828</v>
      </c>
      <c r="BG78" s="13"/>
      <c r="BH78" s="13" t="s">
        <v>10</v>
      </c>
      <c r="BI78" s="13" t="s">
        <v>10</v>
      </c>
      <c r="BJ78" s="13" t="s">
        <v>11</v>
      </c>
      <c r="BK78" s="13" t="s">
        <v>11</v>
      </c>
      <c r="BL78" s="13" t="s">
        <v>10</v>
      </c>
      <c r="BM78" s="13" t="s">
        <v>10</v>
      </c>
      <c r="BN78" s="14" t="s">
        <v>11</v>
      </c>
    </row>
    <row r="79" spans="1:66" ht="20.100000000000001" customHeight="1" x14ac:dyDescent="0.25">
      <c r="A79" s="43" t="s">
        <v>457</v>
      </c>
      <c r="B79" s="13" t="s">
        <v>458</v>
      </c>
      <c r="C79" s="13" t="s">
        <v>459</v>
      </c>
      <c r="D79" s="13">
        <v>44260</v>
      </c>
      <c r="E79" s="13" t="s">
        <v>457</v>
      </c>
      <c r="F79" s="13">
        <v>44080</v>
      </c>
      <c r="G79" s="13">
        <v>200072734</v>
      </c>
      <c r="H79" s="13" t="s">
        <v>443</v>
      </c>
      <c r="I79" s="13">
        <v>131</v>
      </c>
      <c r="J79" s="13">
        <v>1</v>
      </c>
      <c r="K79" s="13">
        <v>1</v>
      </c>
      <c r="L79" s="13" t="s">
        <v>442</v>
      </c>
      <c r="M79" s="13">
        <v>786</v>
      </c>
      <c r="N79" s="13" t="s">
        <v>11</v>
      </c>
      <c r="O79" s="13" t="s">
        <v>10</v>
      </c>
      <c r="P79" s="13" t="s">
        <v>812</v>
      </c>
      <c r="Q79" s="13">
        <v>4</v>
      </c>
      <c r="R79" s="13">
        <v>7</v>
      </c>
      <c r="S79" s="13">
        <v>1</v>
      </c>
      <c r="T79" s="13" t="s">
        <v>11</v>
      </c>
      <c r="U79" s="13" t="s">
        <v>17</v>
      </c>
      <c r="V79" s="13">
        <v>61</v>
      </c>
      <c r="W79" s="22">
        <f>V79/M79</f>
        <v>7.7608142493638677E-2</v>
      </c>
      <c r="X79" s="13">
        <v>3574</v>
      </c>
      <c r="Y79" s="13">
        <v>120</v>
      </c>
      <c r="Z79" s="13">
        <v>6</v>
      </c>
      <c r="AA79" s="13">
        <v>0</v>
      </c>
      <c r="AB79" s="13">
        <v>14</v>
      </c>
      <c r="AC79" s="31">
        <f>X79+Y79+Z79+AA79</f>
        <v>3700</v>
      </c>
      <c r="AD79" s="30">
        <f>AC79/M79</f>
        <v>4.7073791348600507</v>
      </c>
      <c r="AE79" s="30">
        <f>AC79/V79</f>
        <v>60.655737704918032</v>
      </c>
      <c r="AF79" s="13">
        <v>55</v>
      </c>
      <c r="AG79" s="13">
        <v>14</v>
      </c>
      <c r="AH79" s="13">
        <v>5</v>
      </c>
      <c r="AI79" s="13">
        <v>0</v>
      </c>
      <c r="AJ79" s="13">
        <f>AF79+AG79+AH79+AI79</f>
        <v>74</v>
      </c>
      <c r="AK79" s="33">
        <f>AJ79*100/M79</f>
        <v>9.4147582697201013</v>
      </c>
      <c r="AL79" s="33">
        <f>AC79/AJ79</f>
        <v>50</v>
      </c>
      <c r="AM79" s="33">
        <f>AL79/2</f>
        <v>25</v>
      </c>
      <c r="AN79" s="13">
        <v>2</v>
      </c>
      <c r="AO79" s="13">
        <v>0</v>
      </c>
      <c r="AP79" s="13">
        <v>157</v>
      </c>
      <c r="AQ79" s="33">
        <f>AP79*100/M79</f>
        <v>19.974554707379134</v>
      </c>
      <c r="AR79" s="15">
        <v>156.98529274004684</v>
      </c>
      <c r="AS79" s="33">
        <f>AR79*100/M79</f>
        <v>19.972683554713338</v>
      </c>
      <c r="AT79" s="13">
        <v>938</v>
      </c>
      <c r="AU79" s="13">
        <v>4167</v>
      </c>
      <c r="AV79" s="33">
        <f>AU79/M79</f>
        <v>5.3015267175572518</v>
      </c>
      <c r="AW79" s="33">
        <f>AU79/AC79</f>
        <v>1.1262162162162161</v>
      </c>
      <c r="AX79" s="13">
        <v>195</v>
      </c>
      <c r="AY79" s="13">
        <v>0</v>
      </c>
      <c r="AZ79" s="13">
        <v>2</v>
      </c>
      <c r="BA79" s="13">
        <f>AX79+AY79+AZ79</f>
        <v>197</v>
      </c>
      <c r="BB79" s="15">
        <v>996.54671210967956</v>
      </c>
      <c r="BC79" s="15">
        <v>486.22764645426514</v>
      </c>
      <c r="BD79" s="33">
        <f>BC79/M79</f>
        <v>0.61861023721916686</v>
      </c>
      <c r="BE79" s="16">
        <v>0.55000000000000004</v>
      </c>
      <c r="BF79" s="33">
        <f>BE79*2000/M79</f>
        <v>1.3994910941475827</v>
      </c>
      <c r="BG79" s="13">
        <v>11</v>
      </c>
      <c r="BH79" s="13" t="s">
        <v>11</v>
      </c>
      <c r="BI79" s="13" t="s">
        <v>10</v>
      </c>
      <c r="BJ79" s="13" t="s">
        <v>10</v>
      </c>
      <c r="BK79" s="13" t="s">
        <v>11</v>
      </c>
      <c r="BL79" s="13" t="s">
        <v>11</v>
      </c>
      <c r="BM79" s="13" t="s">
        <v>11</v>
      </c>
      <c r="BN79" s="14" t="s">
        <v>10</v>
      </c>
    </row>
    <row r="80" spans="1:66" ht="20.100000000000001" customHeight="1" x14ac:dyDescent="0.25">
      <c r="A80" s="43" t="s">
        <v>425</v>
      </c>
      <c r="B80" s="13" t="s">
        <v>426</v>
      </c>
      <c r="C80" s="13" t="s">
        <v>427</v>
      </c>
      <c r="D80" s="13">
        <v>44140</v>
      </c>
      <c r="E80" s="13" t="s">
        <v>425</v>
      </c>
      <c r="F80" s="13">
        <v>44014</v>
      </c>
      <c r="G80" s="13">
        <v>244400438</v>
      </c>
      <c r="H80" s="13" t="s">
        <v>51</v>
      </c>
      <c r="I80" s="13">
        <v>121</v>
      </c>
      <c r="J80" s="13">
        <v>1</v>
      </c>
      <c r="K80" s="13">
        <v>1</v>
      </c>
      <c r="L80" s="13" t="s">
        <v>428</v>
      </c>
      <c r="M80" s="13">
        <v>4038</v>
      </c>
      <c r="N80" s="13" t="s">
        <v>11</v>
      </c>
      <c r="O80" s="13" t="s">
        <v>10</v>
      </c>
      <c r="P80" s="13" t="s">
        <v>37</v>
      </c>
      <c r="Q80" s="13">
        <v>11.5</v>
      </c>
      <c r="R80" s="13">
        <v>16</v>
      </c>
      <c r="S80" s="13">
        <v>1</v>
      </c>
      <c r="T80" s="13" t="s">
        <v>11</v>
      </c>
      <c r="U80" s="13" t="s">
        <v>17</v>
      </c>
      <c r="V80" s="13">
        <v>122</v>
      </c>
      <c r="W80" s="22">
        <f>V80/M80</f>
        <v>3.0212976721149084E-2</v>
      </c>
      <c r="X80" s="13">
        <v>7919</v>
      </c>
      <c r="Y80" s="13">
        <v>71</v>
      </c>
      <c r="Z80" s="13">
        <v>0</v>
      </c>
      <c r="AA80" s="13">
        <v>0</v>
      </c>
      <c r="AB80" s="13">
        <v>41</v>
      </c>
      <c r="AC80" s="31">
        <f>X80+Y80+Z80+AA80</f>
        <v>7990</v>
      </c>
      <c r="AD80" s="30">
        <f>AC80/M80</f>
        <v>1.9787023278850917</v>
      </c>
      <c r="AE80" s="30">
        <f>AC80/V80</f>
        <v>65.491803278688522</v>
      </c>
      <c r="AF80" s="13">
        <v>952</v>
      </c>
      <c r="AG80" s="13">
        <v>0</v>
      </c>
      <c r="AH80" s="13">
        <v>0</v>
      </c>
      <c r="AI80" s="13">
        <v>0</v>
      </c>
      <c r="AJ80" s="13">
        <f>AF80+AG80+AH80+AI80</f>
        <v>952</v>
      </c>
      <c r="AK80" s="33">
        <f>AJ80*100/M80</f>
        <v>23.576027736503221</v>
      </c>
      <c r="AL80" s="33">
        <f>AC80/AJ80</f>
        <v>8.3928571428571423</v>
      </c>
      <c r="AM80" s="33">
        <f>AL80/2</f>
        <v>4.1964285714285712</v>
      </c>
      <c r="AN80" s="13">
        <v>7</v>
      </c>
      <c r="AO80" s="13">
        <v>1</v>
      </c>
      <c r="AP80" s="13">
        <v>997</v>
      </c>
      <c r="AQ80" s="33">
        <f>AP80*100/M80</f>
        <v>24.69044081228331</v>
      </c>
      <c r="AR80" s="13">
        <v>639</v>
      </c>
      <c r="AS80" s="33">
        <f>AR80*100/M80</f>
        <v>15.824665676077267</v>
      </c>
      <c r="AT80" s="13">
        <v>9823</v>
      </c>
      <c r="AU80" s="13">
        <v>19037</v>
      </c>
      <c r="AV80" s="33">
        <f>AU80/M80</f>
        <v>4.7144626052501239</v>
      </c>
      <c r="AW80" s="33">
        <f>AU80/AC80</f>
        <v>2.3826032540675843</v>
      </c>
      <c r="AX80" s="13">
        <v>1195</v>
      </c>
      <c r="AY80" s="13">
        <v>3</v>
      </c>
      <c r="AZ80" s="13">
        <v>0</v>
      </c>
      <c r="BA80" s="13">
        <f>AX80+AY80+AZ80</f>
        <v>1198</v>
      </c>
      <c r="BB80" s="13">
        <v>3905</v>
      </c>
      <c r="BC80" s="13">
        <v>9264</v>
      </c>
      <c r="BD80" s="33">
        <f>BC80/M80</f>
        <v>2.2942050520059434</v>
      </c>
      <c r="BE80" s="13">
        <v>1.5</v>
      </c>
      <c r="BF80" s="33">
        <f>BE80*2000/M80</f>
        <v>0.74294205052005946</v>
      </c>
      <c r="BG80" s="13">
        <v>17</v>
      </c>
      <c r="BH80" s="13" t="s">
        <v>10</v>
      </c>
      <c r="BI80" s="13" t="s">
        <v>10</v>
      </c>
      <c r="BJ80" s="13" t="s">
        <v>11</v>
      </c>
      <c r="BK80" s="13" t="s">
        <v>11</v>
      </c>
      <c r="BL80" s="13" t="s">
        <v>10</v>
      </c>
      <c r="BM80" s="13" t="s">
        <v>10</v>
      </c>
      <c r="BN80" s="14" t="s">
        <v>10</v>
      </c>
    </row>
    <row r="81" spans="1:66" ht="20.100000000000001" customHeight="1" x14ac:dyDescent="0.25">
      <c r="A81" s="43" t="s">
        <v>571</v>
      </c>
      <c r="B81" s="13" t="s">
        <v>572</v>
      </c>
      <c r="C81" s="13" t="s">
        <v>573</v>
      </c>
      <c r="D81" s="13">
        <v>44850</v>
      </c>
      <c r="E81" s="13" t="s">
        <v>571</v>
      </c>
      <c r="F81" s="13">
        <v>44028</v>
      </c>
      <c r="G81" s="13">
        <v>244400552</v>
      </c>
      <c r="H81" s="13" t="s">
        <v>12</v>
      </c>
      <c r="I81" s="13">
        <v>167</v>
      </c>
      <c r="J81" s="13">
        <v>1</v>
      </c>
      <c r="K81" s="13">
        <v>1</v>
      </c>
      <c r="L81" s="13" t="s">
        <v>9</v>
      </c>
      <c r="M81" s="13">
        <v>4116</v>
      </c>
      <c r="N81" s="13" t="s">
        <v>11</v>
      </c>
      <c r="O81" s="13" t="s">
        <v>10</v>
      </c>
      <c r="P81" s="13" t="s">
        <v>631</v>
      </c>
      <c r="Q81" s="13">
        <v>17.5</v>
      </c>
      <c r="R81" s="13">
        <v>10</v>
      </c>
      <c r="S81" s="13">
        <v>2</v>
      </c>
      <c r="T81" s="13" t="s">
        <v>10</v>
      </c>
      <c r="U81" s="13" t="s">
        <v>68</v>
      </c>
      <c r="V81" s="13">
        <v>503</v>
      </c>
      <c r="W81" s="22">
        <f>V81/M81</f>
        <v>0.12220602526724976</v>
      </c>
      <c r="X81" s="13">
        <v>10030</v>
      </c>
      <c r="Y81" s="13">
        <v>2523</v>
      </c>
      <c r="Z81" s="13">
        <v>2100</v>
      </c>
      <c r="AA81" s="13">
        <v>0</v>
      </c>
      <c r="AB81" s="13">
        <v>41</v>
      </c>
      <c r="AC81" s="31">
        <f>X81+Y81+Z81+AA81</f>
        <v>14653</v>
      </c>
      <c r="AD81" s="30">
        <f>AC81/M81</f>
        <v>3.5600097181729833</v>
      </c>
      <c r="AE81" s="30">
        <f>AC81/V81</f>
        <v>29.131212723658052</v>
      </c>
      <c r="AF81" s="13">
        <v>697</v>
      </c>
      <c r="AG81" s="13">
        <v>37</v>
      </c>
      <c r="AH81" s="13">
        <v>81</v>
      </c>
      <c r="AI81" s="13">
        <v>0</v>
      </c>
      <c r="AJ81" s="13">
        <f>AF81+AG81+AH81+AI81</f>
        <v>815</v>
      </c>
      <c r="AK81" s="33">
        <f>AJ81*100/M81</f>
        <v>19.800777453838677</v>
      </c>
      <c r="AL81" s="33">
        <f>AC81/AJ81</f>
        <v>17.979141104294477</v>
      </c>
      <c r="AM81" s="33">
        <f>AL81/2</f>
        <v>8.9895705521472387</v>
      </c>
      <c r="AN81" s="13">
        <v>3</v>
      </c>
      <c r="AO81" s="13">
        <v>17</v>
      </c>
      <c r="AP81" s="13">
        <v>1071</v>
      </c>
      <c r="AQ81" s="33">
        <f>AP81*100/M81</f>
        <v>26.020408163265305</v>
      </c>
      <c r="AR81" s="15">
        <v>1055.0789022298457</v>
      </c>
      <c r="AS81" s="33">
        <f>AR81*100/M81</f>
        <v>25.633598207722198</v>
      </c>
      <c r="AT81" s="13"/>
      <c r="AU81" s="13">
        <v>44674</v>
      </c>
      <c r="AV81" s="33">
        <f>AU81/M81</f>
        <v>10.853741496598639</v>
      </c>
      <c r="AW81" s="33">
        <f>AU81/AC81</f>
        <v>3.0487954685047431</v>
      </c>
      <c r="AX81" s="13"/>
      <c r="AY81" s="13"/>
      <c r="AZ81" s="13"/>
      <c r="BA81" s="13">
        <f>AX81+AY81+AZ81</f>
        <v>0</v>
      </c>
      <c r="BB81" s="15">
        <v>4198.7261910713396</v>
      </c>
      <c r="BC81" s="15">
        <v>10210.022107590272</v>
      </c>
      <c r="BD81" s="33">
        <f>BC81/M81</f>
        <v>2.4805690251677044</v>
      </c>
      <c r="BE81" s="18">
        <v>2.5013687946807979</v>
      </c>
      <c r="BF81" s="33">
        <f>BE81*2000/M81</f>
        <v>1.2154367321092312</v>
      </c>
      <c r="BG81" s="13">
        <v>16</v>
      </c>
      <c r="BH81" s="13" t="s">
        <v>11</v>
      </c>
      <c r="BI81" s="13" t="s">
        <v>11</v>
      </c>
      <c r="BJ81" s="13" t="s">
        <v>11</v>
      </c>
      <c r="BK81" s="13" t="s">
        <v>11</v>
      </c>
      <c r="BL81" s="13" t="s">
        <v>11</v>
      </c>
      <c r="BM81" s="13" t="s">
        <v>11</v>
      </c>
      <c r="BN81" s="14" t="s">
        <v>11</v>
      </c>
    </row>
    <row r="82" spans="1:66" ht="20.100000000000001" customHeight="1" x14ac:dyDescent="0.25">
      <c r="A82" s="43" t="s">
        <v>167</v>
      </c>
      <c r="B82" s="13" t="s">
        <v>168</v>
      </c>
      <c r="C82" s="13" t="s">
        <v>169</v>
      </c>
      <c r="D82" s="13">
        <v>44490</v>
      </c>
      <c r="E82" s="13" t="s">
        <v>167</v>
      </c>
      <c r="F82" s="13">
        <v>44049</v>
      </c>
      <c r="G82" s="13">
        <v>244400610</v>
      </c>
      <c r="H82" s="13" t="s">
        <v>69</v>
      </c>
      <c r="I82" s="13">
        <v>41</v>
      </c>
      <c r="J82" s="13">
        <v>1</v>
      </c>
      <c r="K82" s="13">
        <v>1</v>
      </c>
      <c r="L82" s="13" t="s">
        <v>170</v>
      </c>
      <c r="M82" s="13">
        <v>4138</v>
      </c>
      <c r="N82" s="13" t="s">
        <v>11</v>
      </c>
      <c r="O82" s="13" t="s">
        <v>10</v>
      </c>
      <c r="P82" s="13" t="s">
        <v>81</v>
      </c>
      <c r="Q82" s="13">
        <v>23</v>
      </c>
      <c r="R82" s="13">
        <v>66</v>
      </c>
      <c r="S82" s="13">
        <v>4</v>
      </c>
      <c r="T82" s="13" t="s">
        <v>10</v>
      </c>
      <c r="U82" s="13" t="s">
        <v>171</v>
      </c>
      <c r="V82" s="13">
        <v>528</v>
      </c>
      <c r="W82" s="22">
        <f>V82/M82</f>
        <v>0.12759787336877718</v>
      </c>
      <c r="X82" s="13">
        <v>13731</v>
      </c>
      <c r="Y82" s="13">
        <v>577</v>
      </c>
      <c r="Z82" s="13">
        <v>1310</v>
      </c>
      <c r="AA82" s="13">
        <v>23</v>
      </c>
      <c r="AB82" s="13">
        <v>46</v>
      </c>
      <c r="AC82" s="31">
        <f>X82+Y82+Z82+AA82</f>
        <v>15641</v>
      </c>
      <c r="AD82" s="30">
        <f>AC82/M82</f>
        <v>3.7798453359110682</v>
      </c>
      <c r="AE82" s="30">
        <f>AC82/V82</f>
        <v>29.623106060606062</v>
      </c>
      <c r="AF82" s="13">
        <v>1028</v>
      </c>
      <c r="AG82" s="13">
        <v>6</v>
      </c>
      <c r="AH82" s="13">
        <v>71</v>
      </c>
      <c r="AI82" s="13">
        <v>6</v>
      </c>
      <c r="AJ82" s="13">
        <f>AF82+AG82+AH82+AI82</f>
        <v>1111</v>
      </c>
      <c r="AK82" s="33">
        <f>AJ82*100/M82</f>
        <v>26.848719188013533</v>
      </c>
      <c r="AL82" s="33">
        <f>AC82/AJ82</f>
        <v>14.078307830783078</v>
      </c>
      <c r="AM82" s="33">
        <f>AL82/2</f>
        <v>7.0391539153915392</v>
      </c>
      <c r="AN82" s="13">
        <v>35</v>
      </c>
      <c r="AO82" s="13">
        <v>22</v>
      </c>
      <c r="AP82" s="13">
        <v>1754</v>
      </c>
      <c r="AQ82" s="33">
        <f>AP82*100/M82</f>
        <v>42.387626872885448</v>
      </c>
      <c r="AR82" s="13">
        <v>1711</v>
      </c>
      <c r="AS82" s="33">
        <f>AR82*100/M82</f>
        <v>41.348477525374577</v>
      </c>
      <c r="AT82" s="13">
        <v>25599</v>
      </c>
      <c r="AU82" s="13">
        <v>39664</v>
      </c>
      <c r="AV82" s="33">
        <f>AU82/M82</f>
        <v>9.5853069115514735</v>
      </c>
      <c r="AW82" s="33">
        <f>AU82/AC82</f>
        <v>2.5358992391790807</v>
      </c>
      <c r="AX82" s="13">
        <v>716</v>
      </c>
      <c r="AY82" s="13">
        <v>8</v>
      </c>
      <c r="AZ82" s="13">
        <v>41</v>
      </c>
      <c r="BA82" s="13">
        <f>AX82+AY82+AZ82</f>
        <v>765</v>
      </c>
      <c r="BB82" s="13">
        <v>7603</v>
      </c>
      <c r="BC82" s="13">
        <v>26523</v>
      </c>
      <c r="BD82" s="33">
        <f>BC82/M82</f>
        <v>6.4096181730304496</v>
      </c>
      <c r="BE82" s="13">
        <v>4</v>
      </c>
      <c r="BF82" s="33">
        <f>BE82*2000/M82</f>
        <v>1.9333011116481391</v>
      </c>
      <c r="BG82" s="13">
        <v>6</v>
      </c>
      <c r="BH82" s="13" t="s">
        <v>10</v>
      </c>
      <c r="BI82" s="13" t="s">
        <v>10</v>
      </c>
      <c r="BJ82" s="13" t="s">
        <v>10</v>
      </c>
      <c r="BK82" s="13" t="s">
        <v>10</v>
      </c>
      <c r="BL82" s="13" t="s">
        <v>10</v>
      </c>
      <c r="BM82" s="13" t="s">
        <v>10</v>
      </c>
      <c r="BN82" s="14" t="s">
        <v>11</v>
      </c>
    </row>
    <row r="83" spans="1:66" ht="20.100000000000001" customHeight="1" x14ac:dyDescent="0.25">
      <c r="A83" s="43" t="s">
        <v>531</v>
      </c>
      <c r="B83" s="13" t="s">
        <v>532</v>
      </c>
      <c r="C83" s="13" t="s">
        <v>32</v>
      </c>
      <c r="D83" s="13">
        <v>44130</v>
      </c>
      <c r="E83" s="13" t="s">
        <v>531</v>
      </c>
      <c r="F83" s="13">
        <v>44062</v>
      </c>
      <c r="G83" s="13">
        <v>244400453</v>
      </c>
      <c r="H83" s="13" t="s">
        <v>534</v>
      </c>
      <c r="I83" s="13">
        <v>154</v>
      </c>
      <c r="J83" s="13">
        <v>1</v>
      </c>
      <c r="K83" s="13">
        <v>1</v>
      </c>
      <c r="L83" s="13" t="s">
        <v>533</v>
      </c>
      <c r="M83" s="13">
        <v>1911</v>
      </c>
      <c r="N83" s="13" t="s">
        <v>11</v>
      </c>
      <c r="O83" s="13" t="s">
        <v>11</v>
      </c>
      <c r="P83" s="13"/>
      <c r="Q83" s="13">
        <v>4</v>
      </c>
      <c r="R83" s="13">
        <v>10</v>
      </c>
      <c r="S83" s="13">
        <v>0</v>
      </c>
      <c r="T83" s="13" t="s">
        <v>11</v>
      </c>
      <c r="U83" s="13" t="s">
        <v>117</v>
      </c>
      <c r="V83" s="13">
        <v>80</v>
      </c>
      <c r="W83" s="22">
        <f>V83/M83</f>
        <v>4.1862899005756148E-2</v>
      </c>
      <c r="X83" s="13">
        <v>3548</v>
      </c>
      <c r="Y83" s="13">
        <v>0</v>
      </c>
      <c r="Z83" s="13">
        <v>0</v>
      </c>
      <c r="AA83" s="13"/>
      <c r="AB83" s="13">
        <v>5</v>
      </c>
      <c r="AC83" s="31">
        <f>X83+Y83+Z83+AA83</f>
        <v>3548</v>
      </c>
      <c r="AD83" s="30">
        <f>AC83/M83</f>
        <v>1.8566195709052853</v>
      </c>
      <c r="AE83" s="30">
        <f>AC83/V83</f>
        <v>44.35</v>
      </c>
      <c r="AF83" s="13">
        <v>118</v>
      </c>
      <c r="AG83" s="13">
        <v>0</v>
      </c>
      <c r="AH83" s="13">
        <v>0</v>
      </c>
      <c r="AI83" s="13"/>
      <c r="AJ83" s="13">
        <f>AF83+AG83+AH83+AI83</f>
        <v>118</v>
      </c>
      <c r="AK83" s="33">
        <f>AJ83*100/M83</f>
        <v>6.1747776033490318</v>
      </c>
      <c r="AL83" s="33">
        <f>AC83/AJ83</f>
        <v>30.067796610169491</v>
      </c>
      <c r="AM83" s="33">
        <f>AL83/2</f>
        <v>15.033898305084746</v>
      </c>
      <c r="AN83" s="13">
        <v>4</v>
      </c>
      <c r="AO83" s="13">
        <v>0</v>
      </c>
      <c r="AP83" s="13">
        <v>275</v>
      </c>
      <c r="AQ83" s="33">
        <f>AP83*100/M83</f>
        <v>14.390371533228675</v>
      </c>
      <c r="AR83" s="15">
        <v>184.06913516312792</v>
      </c>
      <c r="AS83" s="33">
        <f>AR83*100/M83</f>
        <v>9.6320845192636284</v>
      </c>
      <c r="AT83" s="13"/>
      <c r="AU83" s="13">
        <v>4857</v>
      </c>
      <c r="AV83" s="33">
        <f>AU83/M83</f>
        <v>2.5416012558869703</v>
      </c>
      <c r="AW83" s="33">
        <f>AU83/AC83</f>
        <v>1.3689402480270576</v>
      </c>
      <c r="AX83" s="13">
        <v>872</v>
      </c>
      <c r="AY83" s="13">
        <v>0</v>
      </c>
      <c r="AZ83" s="13">
        <v>0</v>
      </c>
      <c r="BA83" s="13">
        <f>AX83+AY83+AZ83</f>
        <v>872</v>
      </c>
      <c r="BB83" s="15">
        <v>205.00158277936055</v>
      </c>
      <c r="BC83" s="13">
        <v>1500</v>
      </c>
      <c r="BD83" s="33">
        <f>BC83/M83</f>
        <v>0.78492935635792782</v>
      </c>
      <c r="BE83" s="16">
        <v>0.2</v>
      </c>
      <c r="BF83" s="33">
        <f>BE83*2000/M83</f>
        <v>0.20931449502878074</v>
      </c>
      <c r="BG83" s="13">
        <v>15</v>
      </c>
      <c r="BH83" s="13" t="s">
        <v>11</v>
      </c>
      <c r="BI83" s="13" t="s">
        <v>11</v>
      </c>
      <c r="BJ83" s="13" t="s">
        <v>10</v>
      </c>
      <c r="BK83" s="13" t="s">
        <v>11</v>
      </c>
      <c r="BL83" s="13" t="s">
        <v>11</v>
      </c>
      <c r="BM83" s="13" t="s">
        <v>11</v>
      </c>
      <c r="BN83" s="14" t="s">
        <v>10</v>
      </c>
    </row>
    <row r="84" spans="1:66" ht="20.100000000000001" customHeight="1" x14ac:dyDescent="0.25">
      <c r="A84" s="43" t="s">
        <v>388</v>
      </c>
      <c r="B84" s="13" t="s">
        <v>389</v>
      </c>
      <c r="C84" s="13" t="s">
        <v>390</v>
      </c>
      <c r="D84" s="13">
        <v>44430</v>
      </c>
      <c r="E84" s="13" t="s">
        <v>388</v>
      </c>
      <c r="F84" s="13">
        <v>44079</v>
      </c>
      <c r="G84" s="13">
        <v>200067866</v>
      </c>
      <c r="H84" s="13" t="s">
        <v>392</v>
      </c>
      <c r="I84" s="13">
        <v>108</v>
      </c>
      <c r="J84" s="13">
        <v>1</v>
      </c>
      <c r="K84" s="13">
        <v>1</v>
      </c>
      <c r="L84" s="13" t="s">
        <v>391</v>
      </c>
      <c r="M84" s="13">
        <v>3580</v>
      </c>
      <c r="N84" s="13" t="s">
        <v>10</v>
      </c>
      <c r="O84" s="13" t="s">
        <v>10</v>
      </c>
      <c r="P84" s="13" t="s">
        <v>33</v>
      </c>
      <c r="Q84" s="13">
        <v>12</v>
      </c>
      <c r="R84" s="13">
        <v>19</v>
      </c>
      <c r="S84" s="13">
        <v>0</v>
      </c>
      <c r="T84" s="13" t="s">
        <v>10</v>
      </c>
      <c r="U84" s="13" t="s">
        <v>117</v>
      </c>
      <c r="V84" s="13">
        <v>313</v>
      </c>
      <c r="W84" s="22">
        <f>V84/M84</f>
        <v>8.7430167597765368E-2</v>
      </c>
      <c r="X84" s="13">
        <v>10174</v>
      </c>
      <c r="Y84" s="13">
        <v>100</v>
      </c>
      <c r="Z84" s="13">
        <v>1063</v>
      </c>
      <c r="AA84" s="13">
        <v>0</v>
      </c>
      <c r="AB84" s="13">
        <v>47</v>
      </c>
      <c r="AC84" s="31">
        <f>X84+Y84+Z84+AA84</f>
        <v>11337</v>
      </c>
      <c r="AD84" s="30">
        <f>AC84/M84</f>
        <v>3.1667597765363129</v>
      </c>
      <c r="AE84" s="30">
        <f>AC84/V84</f>
        <v>36.220447284345049</v>
      </c>
      <c r="AF84" s="13">
        <v>1812</v>
      </c>
      <c r="AG84" s="13">
        <v>5</v>
      </c>
      <c r="AH84" s="13">
        <v>10</v>
      </c>
      <c r="AI84" s="13">
        <v>0</v>
      </c>
      <c r="AJ84" s="13">
        <f>AF84+AG84+AH84+AI84</f>
        <v>1827</v>
      </c>
      <c r="AK84" s="33">
        <f>AJ84*100/M84</f>
        <v>51.033519553072622</v>
      </c>
      <c r="AL84" s="33">
        <f>AC84/AJ84</f>
        <v>6.2052545155993428</v>
      </c>
      <c r="AM84" s="33">
        <f>AL84/2</f>
        <v>3.1026272577996714</v>
      </c>
      <c r="AN84" s="13">
        <v>0</v>
      </c>
      <c r="AO84" s="13">
        <v>1</v>
      </c>
      <c r="AP84" s="13">
        <v>643</v>
      </c>
      <c r="AQ84" s="33">
        <f>AP84*100/M84</f>
        <v>17.960893854748605</v>
      </c>
      <c r="AR84" s="13">
        <v>398</v>
      </c>
      <c r="AS84" s="33">
        <f>AR84*100/M84</f>
        <v>11.117318435754189</v>
      </c>
      <c r="AT84" s="13">
        <v>6764</v>
      </c>
      <c r="AU84" s="13">
        <v>32655</v>
      </c>
      <c r="AV84" s="33">
        <f>AU84/M84</f>
        <v>9.1215083798882688</v>
      </c>
      <c r="AW84" s="33">
        <f>AU84/AC84</f>
        <v>2.880391637999471</v>
      </c>
      <c r="AX84" s="13">
        <v>794</v>
      </c>
      <c r="AY84" s="13"/>
      <c r="AZ84" s="13">
        <v>3</v>
      </c>
      <c r="BA84" s="13">
        <f>AX84+AY84+AZ84</f>
        <v>797</v>
      </c>
      <c r="BB84" s="13">
        <v>301</v>
      </c>
      <c r="BC84" s="13">
        <v>48414</v>
      </c>
      <c r="BD84" s="33">
        <f>BC84/M84</f>
        <v>13.523463687150837</v>
      </c>
      <c r="BE84" s="13">
        <v>1.8</v>
      </c>
      <c r="BF84" s="33">
        <f>BE84*2000/M84</f>
        <v>1.005586592178771</v>
      </c>
      <c r="BG84" s="13">
        <v>40</v>
      </c>
      <c r="BH84" s="13" t="s">
        <v>11</v>
      </c>
      <c r="BI84" s="13" t="s">
        <v>11</v>
      </c>
      <c r="BJ84" s="13" t="s">
        <v>11</v>
      </c>
      <c r="BK84" s="13" t="s">
        <v>11</v>
      </c>
      <c r="BL84" s="13" t="s">
        <v>11</v>
      </c>
      <c r="BM84" s="13" t="s">
        <v>11</v>
      </c>
      <c r="BN84" s="14" t="s">
        <v>11</v>
      </c>
    </row>
    <row r="85" spans="1:66" ht="20.100000000000001" customHeight="1" x14ac:dyDescent="0.25">
      <c r="A85" s="43" t="s">
        <v>694</v>
      </c>
      <c r="B85" s="13" t="s">
        <v>695</v>
      </c>
      <c r="C85" s="13" t="s">
        <v>696</v>
      </c>
      <c r="D85" s="13">
        <v>44430</v>
      </c>
      <c r="E85" s="13" t="s">
        <v>694</v>
      </c>
      <c r="F85" s="13">
        <v>44084</v>
      </c>
      <c r="G85" s="13">
        <v>200067866</v>
      </c>
      <c r="H85" s="13" t="s">
        <v>392</v>
      </c>
      <c r="I85" s="13">
        <v>209</v>
      </c>
      <c r="J85" s="13">
        <v>1</v>
      </c>
      <c r="K85" s="13">
        <v>1</v>
      </c>
      <c r="L85" s="13" t="s">
        <v>697</v>
      </c>
      <c r="M85" s="13">
        <v>8747</v>
      </c>
      <c r="N85" s="13" t="s">
        <v>11</v>
      </c>
      <c r="O85" s="13" t="s">
        <v>10</v>
      </c>
      <c r="P85" s="13" t="s">
        <v>33</v>
      </c>
      <c r="Q85" s="13">
        <v>29</v>
      </c>
      <c r="R85" s="13">
        <v>31</v>
      </c>
      <c r="S85" s="13">
        <v>5</v>
      </c>
      <c r="T85" s="13" t="s">
        <v>10</v>
      </c>
      <c r="U85" s="13" t="s">
        <v>117</v>
      </c>
      <c r="V85" s="13">
        <v>630</v>
      </c>
      <c r="W85" s="22">
        <f>V85/M85</f>
        <v>7.2024694180862006E-2</v>
      </c>
      <c r="X85" s="13">
        <v>25833</v>
      </c>
      <c r="Y85" s="13">
        <v>393</v>
      </c>
      <c r="Z85" s="13">
        <v>1000</v>
      </c>
      <c r="AA85" s="13">
        <v>0</v>
      </c>
      <c r="AB85" s="13">
        <v>44</v>
      </c>
      <c r="AC85" s="31">
        <f>X85+Y85+Z85+AA85</f>
        <v>27226</v>
      </c>
      <c r="AD85" s="30">
        <f>AC85/M85</f>
        <v>3.1126100377272206</v>
      </c>
      <c r="AE85" s="30">
        <f>AC85/V85</f>
        <v>43.215873015873015</v>
      </c>
      <c r="AF85" s="13">
        <v>11245</v>
      </c>
      <c r="AG85" s="13">
        <v>195</v>
      </c>
      <c r="AH85" s="13">
        <v>267</v>
      </c>
      <c r="AI85" s="13">
        <v>0</v>
      </c>
      <c r="AJ85" s="13">
        <f>AF85+AG85+AH85+AI85</f>
        <v>11707</v>
      </c>
      <c r="AK85" s="33">
        <f>AJ85*100/M85</f>
        <v>133.84017377386533</v>
      </c>
      <c r="AL85" s="33">
        <f>AC85/AJ85</f>
        <v>2.3256171521312035</v>
      </c>
      <c r="AM85" s="33">
        <f>AL85/2</f>
        <v>1.1628085760656017</v>
      </c>
      <c r="AN85" s="13">
        <v>55</v>
      </c>
      <c r="AO85" s="13">
        <v>93</v>
      </c>
      <c r="AP85" s="13">
        <v>3680</v>
      </c>
      <c r="AQ85" s="33">
        <f>AP85*100/M85</f>
        <v>42.071567394535272</v>
      </c>
      <c r="AR85" s="13">
        <v>3129</v>
      </c>
      <c r="AS85" s="33">
        <f>AR85*100/M85</f>
        <v>35.772264776494801</v>
      </c>
      <c r="AT85" s="13">
        <v>46000</v>
      </c>
      <c r="AU85" s="13">
        <v>84431</v>
      </c>
      <c r="AV85" s="33">
        <f>AU85/M85</f>
        <v>9.6525665942608896</v>
      </c>
      <c r="AW85" s="33">
        <f>AU85/AC85</f>
        <v>3.1011165797399545</v>
      </c>
      <c r="AX85" s="13">
        <v>1500</v>
      </c>
      <c r="AY85" s="13">
        <v>49</v>
      </c>
      <c r="AZ85" s="13">
        <v>44</v>
      </c>
      <c r="BA85" s="13">
        <f>AX85+AY85+AZ85</f>
        <v>1593</v>
      </c>
      <c r="BB85" s="13">
        <v>9000</v>
      </c>
      <c r="BC85" s="13">
        <v>34850</v>
      </c>
      <c r="BD85" s="33">
        <f>BC85/M85</f>
        <v>3.9842231622270492</v>
      </c>
      <c r="BE85" s="13">
        <v>4.5</v>
      </c>
      <c r="BF85" s="33">
        <f>BE85*2000/M85</f>
        <v>1.0289242025837431</v>
      </c>
      <c r="BG85" s="13">
        <v>44</v>
      </c>
      <c r="BH85" s="13" t="s">
        <v>11</v>
      </c>
      <c r="BI85" s="13" t="s">
        <v>10</v>
      </c>
      <c r="BJ85" s="13" t="s">
        <v>10</v>
      </c>
      <c r="BK85" s="13" t="s">
        <v>10</v>
      </c>
      <c r="BL85" s="13" t="s">
        <v>11</v>
      </c>
      <c r="BM85" s="13" t="s">
        <v>11</v>
      </c>
      <c r="BN85" s="14" t="s">
        <v>10</v>
      </c>
    </row>
    <row r="86" spans="1:66" ht="20.100000000000001" customHeight="1" x14ac:dyDescent="0.25">
      <c r="A86" s="43" t="s">
        <v>691</v>
      </c>
      <c r="B86" s="13" t="s">
        <v>692</v>
      </c>
      <c r="C86" s="13" t="s">
        <v>348</v>
      </c>
      <c r="D86" s="13">
        <v>44640</v>
      </c>
      <c r="E86" s="13" t="s">
        <v>691</v>
      </c>
      <c r="F86" s="13">
        <v>44120</v>
      </c>
      <c r="G86" s="13">
        <v>244400404</v>
      </c>
      <c r="H86" s="13" t="s">
        <v>19</v>
      </c>
      <c r="I86" s="13">
        <v>208</v>
      </c>
      <c r="J86" s="13">
        <v>1</v>
      </c>
      <c r="K86" s="13">
        <v>1</v>
      </c>
      <c r="L86" s="13" t="s">
        <v>693</v>
      </c>
      <c r="M86" s="13">
        <v>5555</v>
      </c>
      <c r="N86" s="13" t="s">
        <v>11</v>
      </c>
      <c r="O86" s="13" t="s">
        <v>11</v>
      </c>
      <c r="P86" s="13"/>
      <c r="Q86" s="13">
        <v>23</v>
      </c>
      <c r="R86" s="13">
        <v>64</v>
      </c>
      <c r="S86" s="13">
        <v>3</v>
      </c>
      <c r="T86" s="13" t="s">
        <v>11</v>
      </c>
      <c r="U86" s="13" t="s">
        <v>24</v>
      </c>
      <c r="V86" s="13">
        <v>469</v>
      </c>
      <c r="W86" s="22">
        <f>V86/M86</f>
        <v>8.4428442844284426E-2</v>
      </c>
      <c r="X86" s="13">
        <v>12266</v>
      </c>
      <c r="Y86" s="13">
        <v>364</v>
      </c>
      <c r="Z86" s="13">
        <v>0</v>
      </c>
      <c r="AA86" s="13">
        <v>0</v>
      </c>
      <c r="AB86" s="13">
        <v>42</v>
      </c>
      <c r="AC86" s="31">
        <f>X86+Y86+Z86+AA86</f>
        <v>12630</v>
      </c>
      <c r="AD86" s="30">
        <f>AC86/M86</f>
        <v>2.2736273627362737</v>
      </c>
      <c r="AE86" s="30">
        <f>AC86/V86</f>
        <v>26.929637526652453</v>
      </c>
      <c r="AF86" s="13">
        <v>1023</v>
      </c>
      <c r="AG86" s="13">
        <v>12</v>
      </c>
      <c r="AH86" s="13">
        <v>0</v>
      </c>
      <c r="AI86" s="13">
        <v>0</v>
      </c>
      <c r="AJ86" s="13">
        <f>AF86+AG86+AH86+AI86</f>
        <v>1035</v>
      </c>
      <c r="AK86" s="33">
        <f>AJ86*100/M86</f>
        <v>18.631863186318633</v>
      </c>
      <c r="AL86" s="33">
        <f>AC86/AJ86</f>
        <v>12.202898550724637</v>
      </c>
      <c r="AM86" s="33">
        <f>AL86/2</f>
        <v>6.1014492753623184</v>
      </c>
      <c r="AN86" s="13">
        <v>25</v>
      </c>
      <c r="AO86" s="13">
        <v>0</v>
      </c>
      <c r="AP86" s="13">
        <v>2340</v>
      </c>
      <c r="AQ86" s="33">
        <f>AP86*100/M86</f>
        <v>42.124212421242127</v>
      </c>
      <c r="AR86" s="13">
        <v>1723</v>
      </c>
      <c r="AS86" s="33">
        <f>AR86*100/M86</f>
        <v>31.017101710171016</v>
      </c>
      <c r="AT86" s="13"/>
      <c r="AU86" s="13">
        <v>50161</v>
      </c>
      <c r="AV86" s="33">
        <f>AU86/M86</f>
        <v>9.0298829882988301</v>
      </c>
      <c r="AW86" s="33">
        <f>AU86/AC86</f>
        <v>3.9715756136183691</v>
      </c>
      <c r="AX86" s="13">
        <v>2227</v>
      </c>
      <c r="AY86" s="13">
        <v>5</v>
      </c>
      <c r="AZ86" s="13">
        <v>2</v>
      </c>
      <c r="BA86" s="13">
        <f>AX86+AY86+AZ86</f>
        <v>2234</v>
      </c>
      <c r="BB86" s="13">
        <v>3100</v>
      </c>
      <c r="BC86" s="13">
        <v>16332</v>
      </c>
      <c r="BD86" s="33">
        <f>BC86/M86</f>
        <v>2.94005400540054</v>
      </c>
      <c r="BE86" s="13">
        <v>3</v>
      </c>
      <c r="BF86" s="33">
        <f>BE86*2000/M86</f>
        <v>1.0801080108010801</v>
      </c>
      <c r="BG86" s="13"/>
      <c r="BH86" s="13" t="s">
        <v>10</v>
      </c>
      <c r="BI86" s="13" t="s">
        <v>10</v>
      </c>
      <c r="BJ86" s="13" t="s">
        <v>10</v>
      </c>
      <c r="BK86" s="13" t="s">
        <v>10</v>
      </c>
      <c r="BL86" s="13" t="s">
        <v>10</v>
      </c>
      <c r="BM86" s="13" t="s">
        <v>11</v>
      </c>
      <c r="BN86" s="14" t="s">
        <v>10</v>
      </c>
    </row>
    <row r="87" spans="1:66" ht="20.100000000000001" customHeight="1" x14ac:dyDescent="0.25">
      <c r="A87" s="43" t="s">
        <v>645</v>
      </c>
      <c r="B87" s="13" t="s">
        <v>646</v>
      </c>
      <c r="C87" s="13" t="s">
        <v>647</v>
      </c>
      <c r="D87" s="13">
        <v>44540</v>
      </c>
      <c r="E87" s="13" t="s">
        <v>645</v>
      </c>
      <c r="F87" s="13">
        <v>44124</v>
      </c>
      <c r="G87" s="13">
        <v>244400552</v>
      </c>
      <c r="H87" s="13" t="s">
        <v>12</v>
      </c>
      <c r="I87" s="13">
        <v>191</v>
      </c>
      <c r="J87" s="13">
        <v>1</v>
      </c>
      <c r="K87" s="13">
        <v>1</v>
      </c>
      <c r="L87" s="13" t="s">
        <v>9</v>
      </c>
      <c r="M87" s="13">
        <v>841</v>
      </c>
      <c r="N87" s="13" t="s">
        <v>11</v>
      </c>
      <c r="O87" s="13" t="s">
        <v>10</v>
      </c>
      <c r="P87" s="13" t="s">
        <v>631</v>
      </c>
      <c r="Q87" s="13">
        <v>3</v>
      </c>
      <c r="R87" s="13">
        <v>3</v>
      </c>
      <c r="S87" s="13">
        <v>0</v>
      </c>
      <c r="T87" s="13" t="s">
        <v>10</v>
      </c>
      <c r="U87" s="13" t="s">
        <v>68</v>
      </c>
      <c r="V87" s="13">
        <v>38</v>
      </c>
      <c r="W87" s="22">
        <f>V87/M87</f>
        <v>4.5184304399524373E-2</v>
      </c>
      <c r="X87" s="13">
        <v>1180</v>
      </c>
      <c r="Y87" s="13">
        <v>15</v>
      </c>
      <c r="Z87" s="13">
        <v>66</v>
      </c>
      <c r="AA87" s="13">
        <v>0</v>
      </c>
      <c r="AB87" s="13">
        <v>6</v>
      </c>
      <c r="AC87" s="31">
        <f>X87+Y87+Z87+AA87</f>
        <v>1261</v>
      </c>
      <c r="AD87" s="30">
        <f>AC87/M87</f>
        <v>1.4994054696789536</v>
      </c>
      <c r="AE87" s="30">
        <f>AC87/V87</f>
        <v>33.184210526315788</v>
      </c>
      <c r="AF87" s="13">
        <v>66</v>
      </c>
      <c r="AG87" s="13">
        <v>0</v>
      </c>
      <c r="AH87" s="13">
        <v>0</v>
      </c>
      <c r="AI87" s="13">
        <v>0</v>
      </c>
      <c r="AJ87" s="13">
        <f>AF87+AG87+AH87+AI87</f>
        <v>66</v>
      </c>
      <c r="AK87" s="33">
        <f>AJ87*100/M87</f>
        <v>7.8478002378121285</v>
      </c>
      <c r="AL87" s="33">
        <f>AC87/AJ87</f>
        <v>19.106060606060606</v>
      </c>
      <c r="AM87" s="33">
        <f>AL87/2</f>
        <v>9.5530303030303028</v>
      </c>
      <c r="AN87" s="13">
        <v>0</v>
      </c>
      <c r="AO87" s="13">
        <v>3</v>
      </c>
      <c r="AP87" s="13">
        <v>32</v>
      </c>
      <c r="AQ87" s="33">
        <f>AP87*100/M87</f>
        <v>3.8049940546967895</v>
      </c>
      <c r="AR87" s="15">
        <v>31.524299599771297</v>
      </c>
      <c r="AS87" s="33">
        <f>AR87*100/M87</f>
        <v>3.7484303923628177</v>
      </c>
      <c r="AT87" s="13"/>
      <c r="AU87" s="13">
        <v>1063</v>
      </c>
      <c r="AV87" s="33">
        <f>AU87/M87</f>
        <v>1.2639714625445897</v>
      </c>
      <c r="AW87" s="33">
        <f>AU87/AC87</f>
        <v>0.84298176050753371</v>
      </c>
      <c r="AX87" s="13"/>
      <c r="AY87" s="13"/>
      <c r="AZ87" s="13"/>
      <c r="BA87" s="13">
        <f>AX87+AY87+AZ87</f>
        <v>0</v>
      </c>
      <c r="BB87" s="15">
        <v>99.907013947907814</v>
      </c>
      <c r="BC87" s="15">
        <v>826.82387619749443</v>
      </c>
      <c r="BD87" s="33">
        <f>BC87/M87</f>
        <v>0.98314372912900649</v>
      </c>
      <c r="BE87" s="18">
        <v>5.9519072139179126E-2</v>
      </c>
      <c r="BF87" s="33">
        <f>BE87*2000/M87</f>
        <v>0.14154357226915368</v>
      </c>
      <c r="BG87" s="13">
        <v>15</v>
      </c>
      <c r="BH87" s="13" t="s">
        <v>11</v>
      </c>
      <c r="BI87" s="13" t="s">
        <v>11</v>
      </c>
      <c r="BJ87" s="13" t="s">
        <v>11</v>
      </c>
      <c r="BK87" s="13" t="s">
        <v>11</v>
      </c>
      <c r="BL87" s="13" t="s">
        <v>11</v>
      </c>
      <c r="BM87" s="13" t="s">
        <v>11</v>
      </c>
      <c r="BN87" s="14" t="s">
        <v>11</v>
      </c>
    </row>
    <row r="88" spans="1:66" ht="20.100000000000001" customHeight="1" x14ac:dyDescent="0.25">
      <c r="A88" s="43" t="s">
        <v>429</v>
      </c>
      <c r="B88" s="13" t="s">
        <v>430</v>
      </c>
      <c r="C88" s="13" t="s">
        <v>431</v>
      </c>
      <c r="D88" s="13">
        <v>44510</v>
      </c>
      <c r="E88" s="13" t="s">
        <v>429</v>
      </c>
      <c r="F88" s="13">
        <v>44135</v>
      </c>
      <c r="G88" s="13">
        <v>244400610</v>
      </c>
      <c r="H88" s="13" t="s">
        <v>69</v>
      </c>
      <c r="I88" s="13">
        <v>122</v>
      </c>
      <c r="J88" s="13">
        <v>1</v>
      </c>
      <c r="K88" s="13">
        <v>1</v>
      </c>
      <c r="L88" s="13" t="s">
        <v>432</v>
      </c>
      <c r="M88" s="13">
        <v>4114</v>
      </c>
      <c r="N88" s="13" t="s">
        <v>11</v>
      </c>
      <c r="O88" s="13" t="s">
        <v>10</v>
      </c>
      <c r="P88" s="13" t="s">
        <v>33</v>
      </c>
      <c r="Q88" s="13">
        <v>15.5</v>
      </c>
      <c r="R88" s="13">
        <v>11</v>
      </c>
      <c r="S88" s="13">
        <v>0</v>
      </c>
      <c r="T88" s="13" t="s">
        <v>11</v>
      </c>
      <c r="U88" s="13" t="s">
        <v>24</v>
      </c>
      <c r="V88" s="13">
        <v>135</v>
      </c>
      <c r="W88" s="22">
        <f>V88/M88</f>
        <v>3.2814778804083615E-2</v>
      </c>
      <c r="X88" s="13">
        <v>12888</v>
      </c>
      <c r="Y88" s="13">
        <v>1612</v>
      </c>
      <c r="Z88" s="13">
        <v>430</v>
      </c>
      <c r="AA88" s="13">
        <v>0</v>
      </c>
      <c r="AB88" s="13">
        <v>22</v>
      </c>
      <c r="AC88" s="31">
        <f>X88+Y88+Z88+AA88</f>
        <v>14930</v>
      </c>
      <c r="AD88" s="30">
        <f>AC88/M88</f>
        <v>3.6290714632960621</v>
      </c>
      <c r="AE88" s="30">
        <f>AC88/V88</f>
        <v>110.5925925925926</v>
      </c>
      <c r="AF88" s="13">
        <v>797</v>
      </c>
      <c r="AG88" s="13">
        <v>0</v>
      </c>
      <c r="AH88" s="13">
        <v>75</v>
      </c>
      <c r="AI88" s="13">
        <v>0</v>
      </c>
      <c r="AJ88" s="13">
        <f>AF88+AG88+AH88+AI88</f>
        <v>872</v>
      </c>
      <c r="AK88" s="33">
        <f>AJ88*100/M88</f>
        <v>21.19591638308216</v>
      </c>
      <c r="AL88" s="33">
        <f>AC88/AJ88</f>
        <v>17.121559633027523</v>
      </c>
      <c r="AM88" s="33">
        <f>AL88/2</f>
        <v>8.5607798165137616</v>
      </c>
      <c r="AN88" s="13">
        <v>0</v>
      </c>
      <c r="AO88" s="13">
        <v>411</v>
      </c>
      <c r="AP88" s="13">
        <v>1483</v>
      </c>
      <c r="AQ88" s="33">
        <f>AP88*100/M88</f>
        <v>36.04764219737482</v>
      </c>
      <c r="AR88" s="13">
        <v>602</v>
      </c>
      <c r="AS88" s="33">
        <f>AR88*100/M88</f>
        <v>14.632960622265434</v>
      </c>
      <c r="AT88" s="13"/>
      <c r="AU88" s="13">
        <v>18757</v>
      </c>
      <c r="AV88" s="33">
        <f>AU88/M88</f>
        <v>4.559309674282936</v>
      </c>
      <c r="AW88" s="33">
        <f>AU88/AC88</f>
        <v>1.2563295378432686</v>
      </c>
      <c r="AX88" s="13">
        <v>2450</v>
      </c>
      <c r="AY88" s="13">
        <v>188</v>
      </c>
      <c r="AZ88" s="13"/>
      <c r="BA88" s="13">
        <f>AX88+AY88+AZ88</f>
        <v>2638</v>
      </c>
      <c r="BB88" s="13">
        <v>2700</v>
      </c>
      <c r="BC88" s="13">
        <v>17000</v>
      </c>
      <c r="BD88" s="33">
        <f>BC88/M88</f>
        <v>4.1322314049586772</v>
      </c>
      <c r="BE88" s="13">
        <v>2.5</v>
      </c>
      <c r="BF88" s="33">
        <f>BE88*2000/M88</f>
        <v>1.2153621779290229</v>
      </c>
      <c r="BG88" s="13"/>
      <c r="BH88" s="13" t="s">
        <v>11</v>
      </c>
      <c r="BI88" s="13" t="s">
        <v>10</v>
      </c>
      <c r="BJ88" s="13" t="s">
        <v>10</v>
      </c>
      <c r="BK88" s="13" t="s">
        <v>11</v>
      </c>
      <c r="BL88" s="13" t="s">
        <v>10</v>
      </c>
      <c r="BM88" s="13" t="s">
        <v>10</v>
      </c>
      <c r="BN88" s="14" t="s">
        <v>11</v>
      </c>
    </row>
    <row r="89" spans="1:66" ht="20.100000000000001" customHeight="1" x14ac:dyDescent="0.25">
      <c r="A89" s="43" t="s">
        <v>518</v>
      </c>
      <c r="B89" s="13" t="s">
        <v>519</v>
      </c>
      <c r="C89" s="13" t="s">
        <v>520</v>
      </c>
      <c r="D89" s="13">
        <v>44360</v>
      </c>
      <c r="E89" s="13" t="s">
        <v>518</v>
      </c>
      <c r="F89" s="13">
        <v>44203</v>
      </c>
      <c r="G89" s="13">
        <v>200072734</v>
      </c>
      <c r="H89" s="13" t="s">
        <v>443</v>
      </c>
      <c r="I89" s="13">
        <v>150</v>
      </c>
      <c r="J89" s="13">
        <v>1</v>
      </c>
      <c r="K89" s="13">
        <v>1</v>
      </c>
      <c r="L89" s="13" t="s">
        <v>442</v>
      </c>
      <c r="M89" s="13">
        <v>2041</v>
      </c>
      <c r="N89" s="13" t="s">
        <v>11</v>
      </c>
      <c r="O89" s="13" t="s">
        <v>10</v>
      </c>
      <c r="P89" s="13" t="s">
        <v>812</v>
      </c>
      <c r="Q89" s="13">
        <v>10</v>
      </c>
      <c r="R89" s="13">
        <v>30</v>
      </c>
      <c r="S89" s="13">
        <v>1</v>
      </c>
      <c r="T89" s="13" t="s">
        <v>10</v>
      </c>
      <c r="U89" s="13" t="s">
        <v>17</v>
      </c>
      <c r="V89" s="13">
        <v>231</v>
      </c>
      <c r="W89" s="22">
        <f>V89/M89</f>
        <v>0.11317981381675649</v>
      </c>
      <c r="X89" s="13">
        <v>5157</v>
      </c>
      <c r="Y89" s="13">
        <v>21</v>
      </c>
      <c r="Z89" s="13">
        <v>326</v>
      </c>
      <c r="AA89" s="13">
        <v>0</v>
      </c>
      <c r="AB89" s="13">
        <v>11</v>
      </c>
      <c r="AC89" s="31">
        <f>X89+Y89+Z89+AA89</f>
        <v>5504</v>
      </c>
      <c r="AD89" s="30">
        <f>AC89/M89</f>
        <v>2.6967172954434102</v>
      </c>
      <c r="AE89" s="30">
        <f>AC89/V89</f>
        <v>23.826839826839826</v>
      </c>
      <c r="AF89" s="13">
        <v>391</v>
      </c>
      <c r="AG89" s="13">
        <v>1</v>
      </c>
      <c r="AH89" s="13">
        <v>18</v>
      </c>
      <c r="AI89" s="13">
        <v>0</v>
      </c>
      <c r="AJ89" s="13">
        <f>AF89+AG89+AH89+AI89</f>
        <v>410</v>
      </c>
      <c r="AK89" s="33">
        <f>AJ89*100/M89</f>
        <v>20.088192062714356</v>
      </c>
      <c r="AL89" s="33">
        <f>AC89/AJ89</f>
        <v>13.424390243902439</v>
      </c>
      <c r="AM89" s="33">
        <f>AL89/2</f>
        <v>6.7121951219512193</v>
      </c>
      <c r="AN89" s="13">
        <v>16</v>
      </c>
      <c r="AO89" s="13">
        <v>160</v>
      </c>
      <c r="AP89" s="13">
        <v>582</v>
      </c>
      <c r="AQ89" s="33">
        <f>AP89*100/M89</f>
        <v>28.515433610975013</v>
      </c>
      <c r="AR89" s="15">
        <v>581.94548009367679</v>
      </c>
      <c r="AS89" s="33">
        <f>AR89*100/M89</f>
        <v>28.512762375976326</v>
      </c>
      <c r="AT89" s="13">
        <v>4099</v>
      </c>
      <c r="AU89" s="13">
        <v>18216</v>
      </c>
      <c r="AV89" s="33">
        <f>AU89/M89</f>
        <v>8.9250367466927969</v>
      </c>
      <c r="AW89" s="33">
        <f>AU89/AC89</f>
        <v>3.3095930232558142</v>
      </c>
      <c r="AX89" s="13">
        <v>2780</v>
      </c>
      <c r="AY89" s="13">
        <v>10</v>
      </c>
      <c r="AZ89" s="13">
        <v>152</v>
      </c>
      <c r="BA89" s="13">
        <f>AX89+AY89+AZ89</f>
        <v>2942</v>
      </c>
      <c r="BB89" s="15">
        <v>1952.0789315550569</v>
      </c>
      <c r="BC89" s="15">
        <v>5448.5585817060637</v>
      </c>
      <c r="BD89" s="33">
        <f>BC89/M89</f>
        <v>2.6695534452259011</v>
      </c>
      <c r="BE89" s="16">
        <v>0.95000000000000007</v>
      </c>
      <c r="BF89" s="33">
        <f>BE89*2000/M89</f>
        <v>0.93091621754042142</v>
      </c>
      <c r="BG89" s="13">
        <v>14</v>
      </c>
      <c r="BH89" s="13" t="s">
        <v>11</v>
      </c>
      <c r="BI89" s="13" t="s">
        <v>10</v>
      </c>
      <c r="BJ89" s="13" t="s">
        <v>10</v>
      </c>
      <c r="BK89" s="13" t="s">
        <v>11</v>
      </c>
      <c r="BL89" s="13" t="s">
        <v>11</v>
      </c>
      <c r="BM89" s="13" t="s">
        <v>11</v>
      </c>
      <c r="BN89" s="14" t="s">
        <v>10</v>
      </c>
    </row>
    <row r="90" spans="1:66" ht="20.100000000000001" customHeight="1" x14ac:dyDescent="0.25">
      <c r="A90" s="43" t="s">
        <v>175</v>
      </c>
      <c r="B90" s="13" t="s">
        <v>176</v>
      </c>
      <c r="C90" s="13" t="s">
        <v>177</v>
      </c>
      <c r="D90" s="13">
        <v>44650</v>
      </c>
      <c r="E90" s="13" t="s">
        <v>175</v>
      </c>
      <c r="F90" s="13">
        <v>44081</v>
      </c>
      <c r="G90" s="13">
        <v>200071546</v>
      </c>
      <c r="H90" s="13" t="s">
        <v>179</v>
      </c>
      <c r="I90" s="13">
        <v>43</v>
      </c>
      <c r="J90" s="13">
        <v>1</v>
      </c>
      <c r="K90" s="13">
        <v>1</v>
      </c>
      <c r="L90" s="13" t="s">
        <v>178</v>
      </c>
      <c r="M90" s="13">
        <v>4886</v>
      </c>
      <c r="N90" s="13" t="s">
        <v>11</v>
      </c>
      <c r="O90" s="13" t="s">
        <v>10</v>
      </c>
      <c r="P90" s="13" t="s">
        <v>33</v>
      </c>
      <c r="Q90" s="13">
        <v>15.5</v>
      </c>
      <c r="R90" s="13">
        <v>20</v>
      </c>
      <c r="S90" s="13">
        <v>1</v>
      </c>
      <c r="T90" s="13" t="s">
        <v>11</v>
      </c>
      <c r="U90" s="13" t="s">
        <v>24</v>
      </c>
      <c r="V90" s="13">
        <v>525</v>
      </c>
      <c r="W90" s="22">
        <f>V90/M90</f>
        <v>0.10744985673352435</v>
      </c>
      <c r="X90" s="13">
        <v>13517</v>
      </c>
      <c r="Y90" s="13">
        <v>23</v>
      </c>
      <c r="Z90" s="13">
        <v>752</v>
      </c>
      <c r="AA90" s="13">
        <v>0</v>
      </c>
      <c r="AB90" s="13">
        <v>26</v>
      </c>
      <c r="AC90" s="31">
        <f>X90+Y90+Z90+AA90</f>
        <v>14292</v>
      </c>
      <c r="AD90" s="30">
        <f>AC90/M90</f>
        <v>2.9250920998772001</v>
      </c>
      <c r="AE90" s="30">
        <f>AC90/V90</f>
        <v>27.222857142857144</v>
      </c>
      <c r="AF90" s="13">
        <v>579</v>
      </c>
      <c r="AG90" s="13">
        <v>1</v>
      </c>
      <c r="AH90" s="13">
        <v>58</v>
      </c>
      <c r="AI90" s="13">
        <v>0</v>
      </c>
      <c r="AJ90" s="13">
        <f>AF90+AG90+AH90+AI90</f>
        <v>638</v>
      </c>
      <c r="AK90" s="33">
        <f>AJ90*100/M90</f>
        <v>13.057715923045436</v>
      </c>
      <c r="AL90" s="33">
        <f>AC90/AJ90</f>
        <v>22.401253918495296</v>
      </c>
      <c r="AM90" s="33">
        <f>AL90/2</f>
        <v>11.200626959247648</v>
      </c>
      <c r="AN90" s="13">
        <v>6</v>
      </c>
      <c r="AO90" s="13">
        <v>244</v>
      </c>
      <c r="AP90" s="13">
        <v>1078</v>
      </c>
      <c r="AQ90" s="33">
        <f>AP90*100/M90</f>
        <v>22.063037249283667</v>
      </c>
      <c r="AR90" s="13"/>
      <c r="AS90" s="33">
        <f>AR90*100/M90</f>
        <v>0</v>
      </c>
      <c r="AT90" s="13">
        <v>6740</v>
      </c>
      <c r="AU90" s="13">
        <v>30598</v>
      </c>
      <c r="AV90" s="33">
        <f>AU90/M90</f>
        <v>6.2623823168235777</v>
      </c>
      <c r="AW90" s="33">
        <f>AU90/AC90</f>
        <v>2.1409179960817242</v>
      </c>
      <c r="AX90" s="13">
        <v>3228</v>
      </c>
      <c r="AY90" s="13">
        <v>3</v>
      </c>
      <c r="AZ90" s="13">
        <v>483</v>
      </c>
      <c r="BA90" s="13">
        <f>AX90+AY90+AZ90</f>
        <v>3714</v>
      </c>
      <c r="BB90" s="15">
        <v>2075.5040182675484</v>
      </c>
      <c r="BC90" s="13">
        <v>8330</v>
      </c>
      <c r="BD90" s="33">
        <f>BC90/M90</f>
        <v>1.7048710601719197</v>
      </c>
      <c r="BE90" s="16">
        <v>1.65</v>
      </c>
      <c r="BF90" s="33">
        <f>BE90*2000/M90</f>
        <v>0.67539909946786736</v>
      </c>
      <c r="BG90" s="13">
        <v>13</v>
      </c>
      <c r="BH90" s="13" t="s">
        <v>10</v>
      </c>
      <c r="BI90" s="13" t="s">
        <v>10</v>
      </c>
      <c r="BJ90" s="13" t="s">
        <v>10</v>
      </c>
      <c r="BK90" s="13" t="s">
        <v>10</v>
      </c>
      <c r="BL90" s="13" t="s">
        <v>10</v>
      </c>
      <c r="BM90" s="13" t="s">
        <v>11</v>
      </c>
      <c r="BN90" s="14" t="s">
        <v>10</v>
      </c>
    </row>
    <row r="91" spans="1:66" ht="20.100000000000001" customHeight="1" x14ac:dyDescent="0.25">
      <c r="A91" s="43" t="s">
        <v>561</v>
      </c>
      <c r="B91" s="13" t="s">
        <v>562</v>
      </c>
      <c r="C91" s="13" t="s">
        <v>563</v>
      </c>
      <c r="D91" s="13">
        <v>44760</v>
      </c>
      <c r="E91" s="13" t="s">
        <v>561</v>
      </c>
      <c r="F91" s="13">
        <v>44106</v>
      </c>
      <c r="G91" s="13">
        <v>200067346</v>
      </c>
      <c r="H91" s="13" t="s">
        <v>29</v>
      </c>
      <c r="I91" s="13">
        <v>164</v>
      </c>
      <c r="J91" s="13">
        <v>1</v>
      </c>
      <c r="K91" s="13">
        <v>1</v>
      </c>
      <c r="L91" s="13" t="s">
        <v>564</v>
      </c>
      <c r="M91" s="13">
        <v>1866</v>
      </c>
      <c r="N91" s="13" t="s">
        <v>11</v>
      </c>
      <c r="O91" s="13" t="s">
        <v>11</v>
      </c>
      <c r="P91" s="13"/>
      <c r="Q91" s="13">
        <v>9.5</v>
      </c>
      <c r="R91" s="13">
        <v>10</v>
      </c>
      <c r="S91" s="13">
        <v>0</v>
      </c>
      <c r="T91" s="13" t="s">
        <v>10</v>
      </c>
      <c r="U91" s="13" t="s">
        <v>17</v>
      </c>
      <c r="V91" s="13">
        <v>220</v>
      </c>
      <c r="W91" s="22">
        <f>V91/M91</f>
        <v>0.11789924973204716</v>
      </c>
      <c r="X91" s="13">
        <v>6620</v>
      </c>
      <c r="Y91" s="13">
        <v>0</v>
      </c>
      <c r="Z91" s="13">
        <v>0</v>
      </c>
      <c r="AA91" s="13"/>
      <c r="AB91" s="13">
        <v>10</v>
      </c>
      <c r="AC91" s="31">
        <f>X91+Y91+Z91+AA91</f>
        <v>6620</v>
      </c>
      <c r="AD91" s="30">
        <f>AC91/M91</f>
        <v>3.547695605573419</v>
      </c>
      <c r="AE91" s="30">
        <f>AC91/V91</f>
        <v>30.09090909090909</v>
      </c>
      <c r="AF91" s="13">
        <v>343</v>
      </c>
      <c r="AG91" s="13">
        <v>0</v>
      </c>
      <c r="AH91" s="13">
        <v>0</v>
      </c>
      <c r="AI91" s="13"/>
      <c r="AJ91" s="13">
        <f>AF91+AG91+AH91+AI91</f>
        <v>343</v>
      </c>
      <c r="AK91" s="33">
        <f>AJ91*100/M91</f>
        <v>18.381564844587352</v>
      </c>
      <c r="AL91" s="33">
        <f>AC91/AJ91</f>
        <v>19.300291545189506</v>
      </c>
      <c r="AM91" s="33">
        <f>AL91/2</f>
        <v>9.6501457725947528</v>
      </c>
      <c r="AN91" s="13">
        <v>0</v>
      </c>
      <c r="AO91" s="13">
        <v>0</v>
      </c>
      <c r="AP91" s="13">
        <v>987</v>
      </c>
      <c r="AQ91" s="33">
        <f>AP91*100/M91</f>
        <v>52.89389067524116</v>
      </c>
      <c r="AR91" s="13">
        <v>546</v>
      </c>
      <c r="AS91" s="33">
        <f>AR91*100/M91</f>
        <v>29.260450160771704</v>
      </c>
      <c r="AT91" s="13">
        <v>3712</v>
      </c>
      <c r="AU91" s="13">
        <v>10866</v>
      </c>
      <c r="AV91" s="33">
        <f>AU91/M91</f>
        <v>5.823151125401929</v>
      </c>
      <c r="AW91" s="33">
        <f>AU91/AC91</f>
        <v>1.6413897280966767</v>
      </c>
      <c r="AX91" s="13">
        <v>0</v>
      </c>
      <c r="AY91" s="13">
        <v>0</v>
      </c>
      <c r="AZ91" s="13">
        <v>0</v>
      </c>
      <c r="BA91" s="13">
        <f>AX91+AY91+AZ91</f>
        <v>0</v>
      </c>
      <c r="BB91" s="13">
        <v>1469</v>
      </c>
      <c r="BC91" s="13">
        <v>4083</v>
      </c>
      <c r="BD91" s="33">
        <f>BC91/M91</f>
        <v>2.188102893890675</v>
      </c>
      <c r="BE91" s="13">
        <v>0.1</v>
      </c>
      <c r="BF91" s="33">
        <f>BE91*2000/M91</f>
        <v>0.10718113612004287</v>
      </c>
      <c r="BG91" s="13">
        <v>25</v>
      </c>
      <c r="BH91" s="13" t="s">
        <v>10</v>
      </c>
      <c r="BI91" s="13" t="s">
        <v>10</v>
      </c>
      <c r="BJ91" s="13" t="s">
        <v>10</v>
      </c>
      <c r="BK91" s="13" t="s">
        <v>11</v>
      </c>
      <c r="BL91" s="13" t="s">
        <v>11</v>
      </c>
      <c r="BM91" s="13" t="s">
        <v>11</v>
      </c>
      <c r="BN91" s="14" t="s">
        <v>11</v>
      </c>
    </row>
    <row r="92" spans="1:66" ht="20.100000000000001" customHeight="1" x14ac:dyDescent="0.25">
      <c r="A92" s="43" t="s">
        <v>131</v>
      </c>
      <c r="B92" s="13" t="s">
        <v>132</v>
      </c>
      <c r="C92" s="13" t="s">
        <v>133</v>
      </c>
      <c r="D92" s="13">
        <v>44840</v>
      </c>
      <c r="E92" s="13" t="s">
        <v>131</v>
      </c>
      <c r="F92" s="13">
        <v>44198</v>
      </c>
      <c r="G92" s="13">
        <v>244400404</v>
      </c>
      <c r="H92" s="13" t="s">
        <v>19</v>
      </c>
      <c r="I92" s="13">
        <v>31</v>
      </c>
      <c r="J92" s="13">
        <v>1</v>
      </c>
      <c r="K92" s="13">
        <v>1</v>
      </c>
      <c r="L92" s="13" t="s">
        <v>134</v>
      </c>
      <c r="M92" s="13">
        <v>9280</v>
      </c>
      <c r="N92" s="13" t="s">
        <v>10</v>
      </c>
      <c r="O92" s="13" t="s">
        <v>11</v>
      </c>
      <c r="P92" s="13"/>
      <c r="Q92" s="13">
        <v>26</v>
      </c>
      <c r="R92" s="13">
        <v>205</v>
      </c>
      <c r="S92" s="13">
        <v>6</v>
      </c>
      <c r="T92" s="13" t="s">
        <v>10</v>
      </c>
      <c r="U92" s="13" t="s">
        <v>117</v>
      </c>
      <c r="V92" s="13">
        <v>901</v>
      </c>
      <c r="W92" s="22">
        <f>V92/M92</f>
        <v>9.7090517241379307E-2</v>
      </c>
      <c r="X92" s="13">
        <v>26011</v>
      </c>
      <c r="Y92" s="13">
        <v>358</v>
      </c>
      <c r="Z92" s="13">
        <v>2933</v>
      </c>
      <c r="AA92" s="13">
        <v>471</v>
      </c>
      <c r="AB92" s="13">
        <v>48</v>
      </c>
      <c r="AC92" s="31">
        <f>X92+Y92+Z92+AA92</f>
        <v>29773</v>
      </c>
      <c r="AD92" s="30">
        <f>AC92/M92</f>
        <v>3.2082974137931033</v>
      </c>
      <c r="AE92" s="30">
        <f>AC92/V92</f>
        <v>33.044395116537181</v>
      </c>
      <c r="AF92" s="13">
        <v>2592</v>
      </c>
      <c r="AG92" s="13">
        <v>23</v>
      </c>
      <c r="AH92" s="13">
        <v>1</v>
      </c>
      <c r="AI92" s="13">
        <v>25</v>
      </c>
      <c r="AJ92" s="13">
        <f>AF92+AG92+AH92+AI92</f>
        <v>2641</v>
      </c>
      <c r="AK92" s="33">
        <f>AJ92*100/M92</f>
        <v>28.459051724137932</v>
      </c>
      <c r="AL92" s="33">
        <f>AC92/AJ92</f>
        <v>11.273381294964029</v>
      </c>
      <c r="AM92" s="33">
        <f>AL92/2</f>
        <v>5.6366906474820144</v>
      </c>
      <c r="AN92" s="13">
        <v>0</v>
      </c>
      <c r="AO92" s="13">
        <v>0</v>
      </c>
      <c r="AP92" s="13">
        <v>3998</v>
      </c>
      <c r="AQ92" s="33">
        <f>AP92*100/M92</f>
        <v>43.081896551724135</v>
      </c>
      <c r="AR92" s="13">
        <v>3326</v>
      </c>
      <c r="AS92" s="33">
        <f>AR92*100/M92</f>
        <v>35.84051724137931</v>
      </c>
      <c r="AT92" s="13">
        <v>51596</v>
      </c>
      <c r="AU92" s="13">
        <v>150484</v>
      </c>
      <c r="AV92" s="33">
        <f>AU92/M92</f>
        <v>16.215948275862068</v>
      </c>
      <c r="AW92" s="33">
        <f>AU92/AC92</f>
        <v>5.0543781278339432</v>
      </c>
      <c r="AX92" s="13">
        <v>0</v>
      </c>
      <c r="AY92" s="13">
        <v>0</v>
      </c>
      <c r="AZ92" s="13">
        <v>0</v>
      </c>
      <c r="BA92" s="13">
        <f>AX92+AY92+AZ92</f>
        <v>0</v>
      </c>
      <c r="BB92" s="13">
        <v>10439</v>
      </c>
      <c r="BC92" s="13">
        <v>38847</v>
      </c>
      <c r="BD92" s="33">
        <f>BC92/M92</f>
        <v>4.1860991379310342</v>
      </c>
      <c r="BE92" s="13">
        <v>6</v>
      </c>
      <c r="BF92" s="33">
        <f>BE92*2000/M92</f>
        <v>1.2931034482758621</v>
      </c>
      <c r="BG92" s="13">
        <v>25</v>
      </c>
      <c r="BH92" s="13" t="s">
        <v>10</v>
      </c>
      <c r="BI92" s="13" t="s">
        <v>10</v>
      </c>
      <c r="BJ92" s="13" t="s">
        <v>10</v>
      </c>
      <c r="BK92" s="13" t="s">
        <v>11</v>
      </c>
      <c r="BL92" s="13" t="s">
        <v>10</v>
      </c>
      <c r="BM92" s="13" t="s">
        <v>10</v>
      </c>
      <c r="BN92" s="14" t="s">
        <v>10</v>
      </c>
    </row>
    <row r="93" spans="1:66" ht="20.100000000000001" customHeight="1" x14ac:dyDescent="0.25">
      <c r="A93" s="43" t="s">
        <v>602</v>
      </c>
      <c r="B93" s="13" t="s">
        <v>603</v>
      </c>
      <c r="C93" s="13" t="s">
        <v>604</v>
      </c>
      <c r="D93" s="13">
        <v>44390</v>
      </c>
      <c r="E93" s="13" t="s">
        <v>602</v>
      </c>
      <c r="F93" s="13">
        <v>44205</v>
      </c>
      <c r="G93" s="13">
        <v>244400503</v>
      </c>
      <c r="H93" s="13" t="s">
        <v>86</v>
      </c>
      <c r="I93" s="13">
        <v>176</v>
      </c>
      <c r="J93" s="13">
        <v>1</v>
      </c>
      <c r="K93" s="13">
        <v>1</v>
      </c>
      <c r="L93" s="13" t="s">
        <v>605</v>
      </c>
      <c r="M93" s="13">
        <v>2654</v>
      </c>
      <c r="N93" s="13" t="s">
        <v>10</v>
      </c>
      <c r="O93" s="13" t="s">
        <v>11</v>
      </c>
      <c r="P93" s="13"/>
      <c r="Q93" s="13">
        <v>8.5</v>
      </c>
      <c r="R93" s="13">
        <v>25</v>
      </c>
      <c r="S93" s="13">
        <v>0</v>
      </c>
      <c r="T93" s="13" t="s">
        <v>11</v>
      </c>
      <c r="U93" s="13" t="s">
        <v>17</v>
      </c>
      <c r="V93" s="13">
        <v>147</v>
      </c>
      <c r="W93" s="22">
        <f>V93/M93</f>
        <v>5.5388093443858324E-2</v>
      </c>
      <c r="X93" s="13">
        <v>5110</v>
      </c>
      <c r="Y93" s="13">
        <v>194</v>
      </c>
      <c r="Z93" s="13">
        <v>0</v>
      </c>
      <c r="AA93" s="13">
        <v>0</v>
      </c>
      <c r="AB93" s="13">
        <v>8</v>
      </c>
      <c r="AC93" s="31">
        <f>X93+Y93+Z93+AA93</f>
        <v>5304</v>
      </c>
      <c r="AD93" s="30">
        <f>AC93/M93</f>
        <v>1.9984928409947249</v>
      </c>
      <c r="AE93" s="30">
        <f>AC93/V93</f>
        <v>36.081632653061227</v>
      </c>
      <c r="AF93" s="13">
        <v>299</v>
      </c>
      <c r="AG93" s="13">
        <v>2</v>
      </c>
      <c r="AH93" s="13">
        <v>0</v>
      </c>
      <c r="AI93" s="13">
        <v>0</v>
      </c>
      <c r="AJ93" s="13">
        <f>AF93+AG93+AH93+AI93</f>
        <v>301</v>
      </c>
      <c r="AK93" s="33">
        <f>AJ93*100/M93</f>
        <v>11.341371514694801</v>
      </c>
      <c r="AL93" s="33">
        <f>AC93/AJ93</f>
        <v>17.621262458471762</v>
      </c>
      <c r="AM93" s="33">
        <f>AL93/2</f>
        <v>8.8106312292358808</v>
      </c>
      <c r="AN93" s="13">
        <v>12</v>
      </c>
      <c r="AO93" s="13">
        <v>12</v>
      </c>
      <c r="AP93" s="13">
        <v>586</v>
      </c>
      <c r="AQ93" s="33">
        <f>AP93*100/M93</f>
        <v>22.079879427279579</v>
      </c>
      <c r="AR93" s="15">
        <v>380.95804534448604</v>
      </c>
      <c r="AS93" s="33">
        <f>AR93*100/M93</f>
        <v>14.354108716823136</v>
      </c>
      <c r="AT93" s="13">
        <v>2006</v>
      </c>
      <c r="AU93" s="13">
        <v>9253</v>
      </c>
      <c r="AV93" s="33">
        <f>AU93/M93</f>
        <v>3.4864355689525244</v>
      </c>
      <c r="AW93" s="33">
        <f>AU93/AC93</f>
        <v>1.7445324283559578</v>
      </c>
      <c r="AX93" s="13">
        <v>2104</v>
      </c>
      <c r="AY93" s="13">
        <v>8</v>
      </c>
      <c r="AZ93" s="13">
        <v>2</v>
      </c>
      <c r="BA93" s="13">
        <f>AX93+AY93+AZ93</f>
        <v>2114</v>
      </c>
      <c r="BB93" s="13">
        <v>1685</v>
      </c>
      <c r="BC93" s="13">
        <v>4603</v>
      </c>
      <c r="BD93" s="33">
        <f>BC93/M93</f>
        <v>1.7343632253202712</v>
      </c>
      <c r="BE93" s="16">
        <v>0.55000000000000004</v>
      </c>
      <c r="BF93" s="33">
        <f>BE93*2000/M93</f>
        <v>0.41446872645064053</v>
      </c>
      <c r="BG93" s="13">
        <v>17</v>
      </c>
      <c r="BH93" s="13" t="s">
        <v>10</v>
      </c>
      <c r="BI93" s="13" t="s">
        <v>10</v>
      </c>
      <c r="BJ93" s="13" t="s">
        <v>10</v>
      </c>
      <c r="BK93" s="13" t="s">
        <v>10</v>
      </c>
      <c r="BL93" s="13" t="s">
        <v>10</v>
      </c>
      <c r="BM93" s="13" t="s">
        <v>11</v>
      </c>
      <c r="BN93" s="14" t="s">
        <v>10</v>
      </c>
    </row>
    <row r="94" spans="1:66" ht="20.100000000000001" customHeight="1" x14ac:dyDescent="0.25">
      <c r="A94" s="43" t="s">
        <v>574</v>
      </c>
      <c r="B94" s="13" t="s">
        <v>575</v>
      </c>
      <c r="C94" s="13" t="s">
        <v>576</v>
      </c>
      <c r="D94" s="13">
        <v>44850</v>
      </c>
      <c r="E94" s="13" t="s">
        <v>574</v>
      </c>
      <c r="F94" s="13">
        <v>44082</v>
      </c>
      <c r="G94" s="13">
        <v>244400552</v>
      </c>
      <c r="H94" s="13" t="s">
        <v>12</v>
      </c>
      <c r="I94" s="13">
        <v>168</v>
      </c>
      <c r="J94" s="13">
        <v>1</v>
      </c>
      <c r="K94" s="13">
        <v>1</v>
      </c>
      <c r="L94" s="13" t="s">
        <v>9</v>
      </c>
      <c r="M94" s="13">
        <v>5701</v>
      </c>
      <c r="N94" s="13" t="s">
        <v>11</v>
      </c>
      <c r="O94" s="13" t="s">
        <v>10</v>
      </c>
      <c r="P94" s="13" t="s">
        <v>631</v>
      </c>
      <c r="Q94" s="13">
        <v>16.5</v>
      </c>
      <c r="R94" s="13">
        <v>10</v>
      </c>
      <c r="S94" s="13">
        <v>1</v>
      </c>
      <c r="T94" s="13" t="s">
        <v>10</v>
      </c>
      <c r="U94" s="13" t="s">
        <v>68</v>
      </c>
      <c r="V94" s="13">
        <v>190</v>
      </c>
      <c r="W94" s="22">
        <f>V94/M94</f>
        <v>3.3327486405893704E-2</v>
      </c>
      <c r="X94" s="13">
        <v>10932</v>
      </c>
      <c r="Y94" s="13">
        <v>157</v>
      </c>
      <c r="Z94" s="13">
        <v>387</v>
      </c>
      <c r="AA94" s="13">
        <v>0</v>
      </c>
      <c r="AB94" s="13">
        <v>37</v>
      </c>
      <c r="AC94" s="31">
        <f>X94+Y94+Z94+AA94</f>
        <v>11476</v>
      </c>
      <c r="AD94" s="30">
        <f>AC94/M94</f>
        <v>2.0129801789159796</v>
      </c>
      <c r="AE94" s="30">
        <f>AC94/V94</f>
        <v>60.4</v>
      </c>
      <c r="AF94" s="13">
        <v>688</v>
      </c>
      <c r="AG94" s="13">
        <v>6</v>
      </c>
      <c r="AH94" s="13">
        <v>14</v>
      </c>
      <c r="AI94" s="13">
        <v>0</v>
      </c>
      <c r="AJ94" s="13">
        <f>AF94+AG94+AH94+AI94</f>
        <v>708</v>
      </c>
      <c r="AK94" s="33">
        <f>AJ94*100/M94</f>
        <v>12.418873881775127</v>
      </c>
      <c r="AL94" s="33">
        <f>AC94/AJ94</f>
        <v>16.209039548022599</v>
      </c>
      <c r="AM94" s="33">
        <f>AL94/2</f>
        <v>8.1045197740112993</v>
      </c>
      <c r="AN94" s="13">
        <v>3</v>
      </c>
      <c r="AO94" s="13">
        <v>0</v>
      </c>
      <c r="AP94" s="13">
        <v>1074</v>
      </c>
      <c r="AQ94" s="33">
        <f>AP94*100/M94</f>
        <v>18.838800210489389</v>
      </c>
      <c r="AR94" s="15">
        <v>1058.0343053173242</v>
      </c>
      <c r="AS94" s="33">
        <f>AR94*100/M94</f>
        <v>18.558749435490689</v>
      </c>
      <c r="AT94" s="13"/>
      <c r="AU94" s="13">
        <v>53233</v>
      </c>
      <c r="AV94" s="33">
        <f>AU94/M94</f>
        <v>9.3374846518154708</v>
      </c>
      <c r="AW94" s="33">
        <f>AU94/AC94</f>
        <v>4.6386371558034156</v>
      </c>
      <c r="AX94" s="13"/>
      <c r="AY94" s="13"/>
      <c r="AZ94" s="13"/>
      <c r="BA94" s="13">
        <f>AX94+AY94+AZ94</f>
        <v>0</v>
      </c>
      <c r="BB94" s="15">
        <v>5003.1515272709094</v>
      </c>
      <c r="BC94" s="15">
        <v>8869.565217391304</v>
      </c>
      <c r="BD94" s="33">
        <f>BC94/M94</f>
        <v>1.5557911274147174</v>
      </c>
      <c r="BE94" s="18">
        <v>2.9806009098635204</v>
      </c>
      <c r="BF94" s="33">
        <f>BE94*2000/M94</f>
        <v>1.0456414347881144</v>
      </c>
      <c r="BG94" s="13">
        <v>16</v>
      </c>
      <c r="BH94" s="13" t="s">
        <v>11</v>
      </c>
      <c r="BI94" s="13" t="s">
        <v>11</v>
      </c>
      <c r="BJ94" s="13" t="s">
        <v>11</v>
      </c>
      <c r="BK94" s="13" t="s">
        <v>11</v>
      </c>
      <c r="BL94" s="13" t="s">
        <v>11</v>
      </c>
      <c r="BM94" s="13" t="s">
        <v>11</v>
      </c>
      <c r="BN94" s="14" t="s">
        <v>11</v>
      </c>
    </row>
    <row r="95" spans="1:66" ht="20.100000000000001" customHeight="1" x14ac:dyDescent="0.25">
      <c r="A95" s="44" t="s">
        <v>776</v>
      </c>
      <c r="B95" s="13" t="s">
        <v>637</v>
      </c>
      <c r="C95" s="13" t="s">
        <v>638</v>
      </c>
      <c r="D95" s="13">
        <v>44370</v>
      </c>
      <c r="E95" s="13" t="s">
        <v>582</v>
      </c>
      <c r="F95" s="13">
        <v>44213</v>
      </c>
      <c r="G95" s="13">
        <v>244400552</v>
      </c>
      <c r="H95" s="13" t="s">
        <v>12</v>
      </c>
      <c r="I95" s="13">
        <v>188</v>
      </c>
      <c r="J95" s="13">
        <v>1</v>
      </c>
      <c r="K95" s="13">
        <v>1</v>
      </c>
      <c r="L95" s="13" t="s">
        <v>9</v>
      </c>
      <c r="M95" s="16">
        <v>1902</v>
      </c>
      <c r="N95" s="13" t="s">
        <v>11</v>
      </c>
      <c r="O95" s="13" t="s">
        <v>10</v>
      </c>
      <c r="P95" s="13" t="s">
        <v>631</v>
      </c>
      <c r="Q95" s="13">
        <v>9</v>
      </c>
      <c r="R95" s="13">
        <v>5</v>
      </c>
      <c r="S95" s="13">
        <v>1</v>
      </c>
      <c r="T95" s="13" t="s">
        <v>10</v>
      </c>
      <c r="U95" s="13" t="s">
        <v>68</v>
      </c>
      <c r="V95" s="13">
        <v>185</v>
      </c>
      <c r="W95" s="22">
        <f>V95/M95</f>
        <v>9.7266035751840174E-2</v>
      </c>
      <c r="X95" s="13">
        <v>4830</v>
      </c>
      <c r="Y95" s="13">
        <v>224</v>
      </c>
      <c r="Z95" s="13">
        <v>347</v>
      </c>
      <c r="AA95" s="13">
        <v>0</v>
      </c>
      <c r="AB95" s="13">
        <v>11</v>
      </c>
      <c r="AC95" s="31">
        <f>X95+Y95+Z95+AA95</f>
        <v>5401</v>
      </c>
      <c r="AD95" s="30">
        <f>AC95/M95</f>
        <v>2.8396424815983177</v>
      </c>
      <c r="AE95" s="30">
        <f>AC95/V95</f>
        <v>29.194594594594594</v>
      </c>
      <c r="AF95" s="13">
        <v>224</v>
      </c>
      <c r="AG95" s="13">
        <v>0</v>
      </c>
      <c r="AH95" s="13">
        <v>18</v>
      </c>
      <c r="AI95" s="13">
        <v>0</v>
      </c>
      <c r="AJ95" s="13">
        <f>AF95+AG95+AH95+AI95</f>
        <v>242</v>
      </c>
      <c r="AK95" s="33">
        <f>AJ95*100/M95</f>
        <v>12.723449001051526</v>
      </c>
      <c r="AL95" s="33">
        <f>AC95/AJ95</f>
        <v>22.318181818181817</v>
      </c>
      <c r="AM95" s="33">
        <f>AL95/2</f>
        <v>11.159090909090908</v>
      </c>
      <c r="AN95" s="13">
        <v>13</v>
      </c>
      <c r="AO95" s="13">
        <v>67</v>
      </c>
      <c r="AP95" s="13">
        <v>259</v>
      </c>
      <c r="AQ95" s="33">
        <f>AP95*100/M95</f>
        <v>13.617245005257624</v>
      </c>
      <c r="AR95" s="15">
        <v>255.14979988564895</v>
      </c>
      <c r="AS95" s="33">
        <f>AR95*100/M95</f>
        <v>13.414815977163457</v>
      </c>
      <c r="AT95" s="13"/>
      <c r="AU95" s="13">
        <v>9375</v>
      </c>
      <c r="AV95" s="33">
        <f>AU95/M95</f>
        <v>4.9290220820189274</v>
      </c>
      <c r="AW95" s="33">
        <f>AU95/AC95</f>
        <v>1.7357896685798926</v>
      </c>
      <c r="AX95" s="13"/>
      <c r="AY95" s="13"/>
      <c r="AZ95" s="13"/>
      <c r="BA95" s="13">
        <f>AX95+AY95+AZ95</f>
        <v>0</v>
      </c>
      <c r="BB95" s="15">
        <v>881.1178323251512</v>
      </c>
      <c r="BC95" s="15">
        <v>3031.6875460574797</v>
      </c>
      <c r="BD95" s="33">
        <f>BC95/M95</f>
        <v>1.5939471850985698</v>
      </c>
      <c r="BE95" s="18">
        <v>0.5249212618107284</v>
      </c>
      <c r="BF95" s="33">
        <f>BE95*2000/M95</f>
        <v>0.55196767803441471</v>
      </c>
      <c r="BG95" s="13">
        <v>15</v>
      </c>
      <c r="BH95" s="13" t="s">
        <v>11</v>
      </c>
      <c r="BI95" s="13" t="s">
        <v>11</v>
      </c>
      <c r="BJ95" s="13" t="s">
        <v>11</v>
      </c>
      <c r="BK95" s="13" t="s">
        <v>11</v>
      </c>
      <c r="BL95" s="13" t="s">
        <v>11</v>
      </c>
      <c r="BM95" s="13" t="s">
        <v>11</v>
      </c>
      <c r="BN95" s="14" t="s">
        <v>11</v>
      </c>
    </row>
    <row r="96" spans="1:66" ht="20.100000000000001" customHeight="1" x14ac:dyDescent="0.25">
      <c r="A96" s="44" t="s">
        <v>779</v>
      </c>
      <c r="B96" s="13" t="s">
        <v>667</v>
      </c>
      <c r="C96" s="13" t="s">
        <v>668</v>
      </c>
      <c r="D96" s="13">
        <v>44370</v>
      </c>
      <c r="E96" s="13" t="s">
        <v>582</v>
      </c>
      <c r="F96" s="13">
        <v>44213</v>
      </c>
      <c r="G96" s="13">
        <v>244400552</v>
      </c>
      <c r="H96" s="13" t="s">
        <v>12</v>
      </c>
      <c r="I96" s="13">
        <v>200</v>
      </c>
      <c r="J96" s="13">
        <v>1</v>
      </c>
      <c r="K96" s="13">
        <v>1</v>
      </c>
      <c r="L96" s="13" t="s">
        <v>9</v>
      </c>
      <c r="M96" s="16">
        <v>838</v>
      </c>
      <c r="N96" s="13" t="s">
        <v>11</v>
      </c>
      <c r="O96" s="13" t="s">
        <v>10</v>
      </c>
      <c r="P96" s="13" t="s">
        <v>631</v>
      </c>
      <c r="Q96" s="13">
        <v>4</v>
      </c>
      <c r="R96" s="13">
        <v>5</v>
      </c>
      <c r="S96" s="13">
        <v>1</v>
      </c>
      <c r="T96" s="13" t="s">
        <v>10</v>
      </c>
      <c r="U96" s="13" t="s">
        <v>68</v>
      </c>
      <c r="V96" s="13">
        <v>80</v>
      </c>
      <c r="W96" s="22">
        <f>V96/M96</f>
        <v>9.5465393794749401E-2</v>
      </c>
      <c r="X96" s="13">
        <v>1857</v>
      </c>
      <c r="Y96" s="13">
        <v>190</v>
      </c>
      <c r="Z96" s="13">
        <v>122</v>
      </c>
      <c r="AA96" s="13">
        <v>0</v>
      </c>
      <c r="AB96" s="13">
        <v>2</v>
      </c>
      <c r="AC96" s="31">
        <f>X96+Y96+Z96+AA96</f>
        <v>2169</v>
      </c>
      <c r="AD96" s="30">
        <f>AC96/M96</f>
        <v>2.5883054892601431</v>
      </c>
      <c r="AE96" s="30">
        <f>AC96/V96</f>
        <v>27.112500000000001</v>
      </c>
      <c r="AF96" s="13">
        <v>79</v>
      </c>
      <c r="AG96" s="13">
        <v>0</v>
      </c>
      <c r="AH96" s="13">
        <v>5</v>
      </c>
      <c r="AI96" s="13">
        <v>0</v>
      </c>
      <c r="AJ96" s="13">
        <f>AF96+AG96+AH96+AI96</f>
        <v>84</v>
      </c>
      <c r="AK96" s="33">
        <f>AJ96*100/M96</f>
        <v>10.023866348448687</v>
      </c>
      <c r="AL96" s="33">
        <f>AC96/AJ96</f>
        <v>25.821428571428573</v>
      </c>
      <c r="AM96" s="33">
        <f>AL96/2</f>
        <v>12.910714285714286</v>
      </c>
      <c r="AN96" s="13">
        <v>0</v>
      </c>
      <c r="AO96" s="13">
        <v>0</v>
      </c>
      <c r="AP96" s="13">
        <v>81</v>
      </c>
      <c r="AQ96" s="33">
        <f>AP96*100/M96</f>
        <v>9.6658711217183768</v>
      </c>
      <c r="AR96" s="15">
        <v>79.795883361921099</v>
      </c>
      <c r="AS96" s="33">
        <f>AR96*100/M96</f>
        <v>9.522181785432112</v>
      </c>
      <c r="AT96" s="13"/>
      <c r="AU96" s="13">
        <v>2138</v>
      </c>
      <c r="AV96" s="33">
        <f>AU96/M96</f>
        <v>2.5513126491646778</v>
      </c>
      <c r="AW96" s="33">
        <f>AU96/AC96</f>
        <v>0.98570769940064551</v>
      </c>
      <c r="AX96" s="13"/>
      <c r="AY96" s="13"/>
      <c r="AZ96" s="13"/>
      <c r="BA96" s="13">
        <f>AX96+AY96+AZ96</f>
        <v>0</v>
      </c>
      <c r="BB96" s="15">
        <v>200.94185872119184</v>
      </c>
      <c r="BC96" s="15">
        <v>1052.3212969786293</v>
      </c>
      <c r="BD96" s="33">
        <f>BC96/M96</f>
        <v>1.2557533376833285</v>
      </c>
      <c r="BE96" s="18">
        <v>0.11971004349347598</v>
      </c>
      <c r="BF96" s="33">
        <f>BE96*2000/M96</f>
        <v>0.28570416108228158</v>
      </c>
      <c r="BG96" s="13">
        <v>15</v>
      </c>
      <c r="BH96" s="13" t="s">
        <v>11</v>
      </c>
      <c r="BI96" s="13" t="s">
        <v>11</v>
      </c>
      <c r="BJ96" s="13" t="s">
        <v>11</v>
      </c>
      <c r="BK96" s="13" t="s">
        <v>11</v>
      </c>
      <c r="BL96" s="13" t="s">
        <v>11</v>
      </c>
      <c r="BM96" s="13" t="s">
        <v>11</v>
      </c>
      <c r="BN96" s="14" t="s">
        <v>11</v>
      </c>
    </row>
    <row r="97" spans="1:66" ht="20.100000000000001" customHeight="1" x14ac:dyDescent="0.25">
      <c r="A97" s="44" t="s">
        <v>778</v>
      </c>
      <c r="B97" s="13" t="s">
        <v>665</v>
      </c>
      <c r="C97" s="13" t="s">
        <v>666</v>
      </c>
      <c r="D97" s="13">
        <v>44370</v>
      </c>
      <c r="E97" s="13" t="s">
        <v>582</v>
      </c>
      <c r="F97" s="13">
        <v>44213</v>
      </c>
      <c r="G97" s="13">
        <v>244400552</v>
      </c>
      <c r="H97" s="13" t="s">
        <v>12</v>
      </c>
      <c r="I97" s="13">
        <v>199</v>
      </c>
      <c r="J97" s="13">
        <v>1</v>
      </c>
      <c r="K97" s="13">
        <v>1</v>
      </c>
      <c r="L97" s="13" t="s">
        <v>9</v>
      </c>
      <c r="M97" s="16">
        <v>1136</v>
      </c>
      <c r="N97" s="13" t="s">
        <v>11</v>
      </c>
      <c r="O97" s="13" t="s">
        <v>10</v>
      </c>
      <c r="P97" s="13" t="s">
        <v>631</v>
      </c>
      <c r="Q97" s="13">
        <v>6</v>
      </c>
      <c r="R97" s="13">
        <v>5</v>
      </c>
      <c r="S97" s="13">
        <v>1</v>
      </c>
      <c r="T97" s="13" t="s">
        <v>10</v>
      </c>
      <c r="U97" s="13" t="s">
        <v>68</v>
      </c>
      <c r="V97" s="13">
        <v>100</v>
      </c>
      <c r="W97" s="22">
        <f>V97/M97</f>
        <v>8.8028169014084501E-2</v>
      </c>
      <c r="X97" s="13">
        <v>2384</v>
      </c>
      <c r="Y97" s="13">
        <v>209</v>
      </c>
      <c r="Z97" s="13">
        <v>182</v>
      </c>
      <c r="AA97" s="13">
        <v>0</v>
      </c>
      <c r="AB97" s="13">
        <v>2</v>
      </c>
      <c r="AC97" s="31">
        <f>X97+Y97+Z97+AA97</f>
        <v>2775</v>
      </c>
      <c r="AD97" s="30">
        <f>AC97/M97</f>
        <v>2.442781690140845</v>
      </c>
      <c r="AE97" s="30">
        <f>AC97/V97</f>
        <v>27.75</v>
      </c>
      <c r="AF97" s="13">
        <v>112</v>
      </c>
      <c r="AG97" s="13">
        <v>0</v>
      </c>
      <c r="AH97" s="13">
        <v>13</v>
      </c>
      <c r="AI97" s="13">
        <v>0</v>
      </c>
      <c r="AJ97" s="13">
        <f>AF97+AG97+AH97+AI97</f>
        <v>125</v>
      </c>
      <c r="AK97" s="33">
        <f>AJ97*100/M97</f>
        <v>11.003521126760564</v>
      </c>
      <c r="AL97" s="33">
        <f>AC97/AJ97</f>
        <v>22.2</v>
      </c>
      <c r="AM97" s="33">
        <f>AL97/2</f>
        <v>11.1</v>
      </c>
      <c r="AN97" s="13">
        <v>0</v>
      </c>
      <c r="AO97" s="13">
        <v>0</v>
      </c>
      <c r="AP97" s="13">
        <v>186</v>
      </c>
      <c r="AQ97" s="33">
        <f>AP97*100/M97</f>
        <v>16.37323943661972</v>
      </c>
      <c r="AR97" s="15">
        <v>183.23499142367066</v>
      </c>
      <c r="AS97" s="33">
        <f>AR97*100/M97</f>
        <v>16.129840794337206</v>
      </c>
      <c r="AT97" s="13"/>
      <c r="AU97" s="13">
        <v>5350</v>
      </c>
      <c r="AV97" s="33">
        <f>AU97/M97</f>
        <v>4.709507042253521</v>
      </c>
      <c r="AW97" s="33">
        <f>AU97/AC97</f>
        <v>1.927927927927928</v>
      </c>
      <c r="AX97" s="13"/>
      <c r="AY97" s="13"/>
      <c r="AZ97" s="13"/>
      <c r="BA97" s="13">
        <f>AX97+AY97+AZ97</f>
        <v>0</v>
      </c>
      <c r="BB97" s="15">
        <v>502.82457631355294</v>
      </c>
      <c r="BC97" s="15">
        <v>1565.9543109801032</v>
      </c>
      <c r="BD97" s="33">
        <f>BC97/M97</f>
        <v>1.3784809075529076</v>
      </c>
      <c r="BE97" s="18">
        <v>0.299555066739989</v>
      </c>
      <c r="BF97" s="33">
        <f>BE97*2000/M97</f>
        <v>0.52738568088026228</v>
      </c>
      <c r="BG97" s="13">
        <v>15</v>
      </c>
      <c r="BH97" s="13" t="s">
        <v>11</v>
      </c>
      <c r="BI97" s="13" t="s">
        <v>11</v>
      </c>
      <c r="BJ97" s="13" t="s">
        <v>11</v>
      </c>
      <c r="BK97" s="13" t="s">
        <v>11</v>
      </c>
      <c r="BL97" s="13" t="s">
        <v>11</v>
      </c>
      <c r="BM97" s="13" t="s">
        <v>11</v>
      </c>
      <c r="BN97" s="14" t="s">
        <v>11</v>
      </c>
    </row>
    <row r="98" spans="1:66" ht="20.100000000000001" customHeight="1" x14ac:dyDescent="0.25">
      <c r="A98" s="44" t="s">
        <v>777</v>
      </c>
      <c r="B98" s="13" t="s">
        <v>583</v>
      </c>
      <c r="C98" s="13" t="s">
        <v>584</v>
      </c>
      <c r="D98" s="13">
        <v>44370</v>
      </c>
      <c r="E98" s="13" t="s">
        <v>582</v>
      </c>
      <c r="F98" s="13">
        <v>44213</v>
      </c>
      <c r="G98" s="13">
        <v>244400552</v>
      </c>
      <c r="H98" s="13" t="s">
        <v>12</v>
      </c>
      <c r="I98" s="13">
        <v>170</v>
      </c>
      <c r="J98" s="13">
        <v>1</v>
      </c>
      <c r="K98" s="13">
        <v>1</v>
      </c>
      <c r="L98" s="13" t="s">
        <v>9</v>
      </c>
      <c r="M98" s="16">
        <v>3772</v>
      </c>
      <c r="N98" s="13" t="s">
        <v>11</v>
      </c>
      <c r="O98" s="13" t="s">
        <v>10</v>
      </c>
      <c r="P98" s="13" t="s">
        <v>631</v>
      </c>
      <c r="Q98" s="13">
        <v>17</v>
      </c>
      <c r="R98" s="13">
        <v>10</v>
      </c>
      <c r="S98" s="13">
        <v>2</v>
      </c>
      <c r="T98" s="13" t="s">
        <v>10</v>
      </c>
      <c r="U98" s="13" t="s">
        <v>68</v>
      </c>
      <c r="V98" s="13">
        <v>340</v>
      </c>
      <c r="W98" s="22">
        <f>V98/M98</f>
        <v>9.0137857900318127E-2</v>
      </c>
      <c r="X98" s="13">
        <v>11664</v>
      </c>
      <c r="Y98" s="13">
        <v>672</v>
      </c>
      <c r="Z98" s="13">
        <v>1121</v>
      </c>
      <c r="AA98" s="13">
        <v>0</v>
      </c>
      <c r="AB98" s="13">
        <v>29</v>
      </c>
      <c r="AC98" s="31">
        <f>X98+Y98+Z98+AA98</f>
        <v>13457</v>
      </c>
      <c r="AD98" s="30">
        <f>AC98/M98</f>
        <v>3.5676033934252387</v>
      </c>
      <c r="AE98" s="30">
        <f>AC98/V98</f>
        <v>39.579411764705881</v>
      </c>
      <c r="AF98" s="13">
        <v>644</v>
      </c>
      <c r="AG98" s="13">
        <v>5</v>
      </c>
      <c r="AH98" s="13">
        <v>36</v>
      </c>
      <c r="AI98" s="13">
        <v>0</v>
      </c>
      <c r="AJ98" s="13">
        <f>AF98+AG98+AH98+AI98</f>
        <v>685</v>
      </c>
      <c r="AK98" s="33">
        <f>AJ98*100/M98</f>
        <v>18.160127253446447</v>
      </c>
      <c r="AL98" s="33">
        <f>AC98/AJ98</f>
        <v>19.645255474452554</v>
      </c>
      <c r="AM98" s="33">
        <f>AL98/2</f>
        <v>9.8226277372262771</v>
      </c>
      <c r="AN98" s="13">
        <v>22</v>
      </c>
      <c r="AO98" s="13">
        <v>102</v>
      </c>
      <c r="AP98" s="13">
        <v>839</v>
      </c>
      <c r="AQ98" s="33">
        <f>AP98*100/M98</f>
        <v>22.242841993637327</v>
      </c>
      <c r="AR98" s="15">
        <v>826.52773013150374</v>
      </c>
      <c r="AS98" s="33">
        <f>AR98*100/M98</f>
        <v>21.912187967431173</v>
      </c>
      <c r="AT98" s="13"/>
      <c r="AU98" s="13">
        <v>35323</v>
      </c>
      <c r="AV98" s="33">
        <f>AU98/M98</f>
        <v>9.3645281018027564</v>
      </c>
      <c r="AW98" s="33">
        <f>AU98/AC98</f>
        <v>2.6248792450026008</v>
      </c>
      <c r="AX98" s="13"/>
      <c r="AY98" s="13"/>
      <c r="AZ98" s="13"/>
      <c r="BA98" s="13">
        <f>AX98+AY98+AZ98</f>
        <v>0</v>
      </c>
      <c r="BB98" s="15">
        <v>3319.8640203969403</v>
      </c>
      <c r="BC98" s="15">
        <v>8581.4296241709653</v>
      </c>
      <c r="BD98" s="33">
        <f>BC98/M98</f>
        <v>2.2750343648385378</v>
      </c>
      <c r="BE98" s="18">
        <v>1.977791331300305</v>
      </c>
      <c r="BF98" s="33">
        <f>BE98*2000/M98</f>
        <v>1.0486698469248701</v>
      </c>
      <c r="BG98" s="13">
        <v>16</v>
      </c>
      <c r="BH98" s="13" t="s">
        <v>11</v>
      </c>
      <c r="BI98" s="13" t="s">
        <v>11</v>
      </c>
      <c r="BJ98" s="13" t="s">
        <v>11</v>
      </c>
      <c r="BK98" s="13" t="s">
        <v>11</v>
      </c>
      <c r="BL98" s="13" t="s">
        <v>11</v>
      </c>
      <c r="BM98" s="13" t="s">
        <v>11</v>
      </c>
      <c r="BN98" s="14" t="s">
        <v>11</v>
      </c>
    </row>
    <row r="99" spans="1:66" ht="20.100000000000001" customHeight="1" x14ac:dyDescent="0.25">
      <c r="A99" s="43" t="s">
        <v>321</v>
      </c>
      <c r="B99" s="13" t="s">
        <v>322</v>
      </c>
      <c r="C99" s="13" t="s">
        <v>323</v>
      </c>
      <c r="D99" s="13">
        <v>44110</v>
      </c>
      <c r="E99" s="13" t="s">
        <v>321</v>
      </c>
      <c r="F99" s="13">
        <v>44085</v>
      </c>
      <c r="G99" s="13">
        <v>200072726</v>
      </c>
      <c r="H99" s="13" t="s">
        <v>258</v>
      </c>
      <c r="I99" s="13">
        <v>87</v>
      </c>
      <c r="J99" s="13">
        <v>1</v>
      </c>
      <c r="K99" s="13">
        <v>1</v>
      </c>
      <c r="L99" s="13" t="s">
        <v>257</v>
      </c>
      <c r="M99" s="13">
        <v>981</v>
      </c>
      <c r="N99" s="13" t="s">
        <v>10</v>
      </c>
      <c r="O99" s="13" t="s">
        <v>11</v>
      </c>
      <c r="P99" s="13"/>
      <c r="Q99" s="13">
        <v>10</v>
      </c>
      <c r="R99" s="13">
        <v>15</v>
      </c>
      <c r="S99" s="13">
        <v>1</v>
      </c>
      <c r="T99" s="13" t="s">
        <v>10</v>
      </c>
      <c r="U99" s="13" t="s">
        <v>17</v>
      </c>
      <c r="V99" s="13">
        <v>119</v>
      </c>
      <c r="W99" s="22">
        <f>V99/M99</f>
        <v>0.12130479102956167</v>
      </c>
      <c r="X99" s="13">
        <v>2174</v>
      </c>
      <c r="Y99" s="13">
        <v>21</v>
      </c>
      <c r="Z99" s="13">
        <v>0</v>
      </c>
      <c r="AA99" s="13">
        <v>0</v>
      </c>
      <c r="AB99" s="13">
        <v>0</v>
      </c>
      <c r="AC99" s="31">
        <f>X99+Y99+Z99+AA99</f>
        <v>2195</v>
      </c>
      <c r="AD99" s="30">
        <f>AC99/M99</f>
        <v>2.2375127420998981</v>
      </c>
      <c r="AE99" s="30">
        <f>AC99/V99</f>
        <v>18.445378151260503</v>
      </c>
      <c r="AF99" s="13">
        <v>148</v>
      </c>
      <c r="AG99" s="13">
        <v>0</v>
      </c>
      <c r="AH99" s="13">
        <v>0</v>
      </c>
      <c r="AI99" s="13">
        <v>0</v>
      </c>
      <c r="AJ99" s="13">
        <f>AF99+AG99+AH99+AI99</f>
        <v>148</v>
      </c>
      <c r="AK99" s="33">
        <f>AJ99*100/M99</f>
        <v>15.08664627930683</v>
      </c>
      <c r="AL99" s="33">
        <f>AC99/AJ99</f>
        <v>14.831081081081081</v>
      </c>
      <c r="AM99" s="33">
        <f>AL99/2</f>
        <v>7.4155405405405403</v>
      </c>
      <c r="AN99" s="13">
        <v>0</v>
      </c>
      <c r="AO99" s="13">
        <v>0</v>
      </c>
      <c r="AP99" s="13">
        <v>110</v>
      </c>
      <c r="AQ99" s="33">
        <f>AP99*100/M99</f>
        <v>11.213047910295616</v>
      </c>
      <c r="AR99" s="15">
        <v>69.933774834437088</v>
      </c>
      <c r="AS99" s="33">
        <f>AR99*100/M99</f>
        <v>7.1288251615124452</v>
      </c>
      <c r="AT99" s="13">
        <v>971</v>
      </c>
      <c r="AU99" s="13">
        <v>2003</v>
      </c>
      <c r="AV99" s="33">
        <f>AU99/M99</f>
        <v>2.0417940876656475</v>
      </c>
      <c r="AW99" s="33">
        <f>AU99/AC99</f>
        <v>0.91252847380410018</v>
      </c>
      <c r="AX99" s="13">
        <v>525</v>
      </c>
      <c r="AY99" s="13">
        <v>0</v>
      </c>
      <c r="AZ99" s="13">
        <v>0</v>
      </c>
      <c r="BA99" s="13">
        <f>AX99+AY99+AZ99</f>
        <v>525</v>
      </c>
      <c r="BB99" s="15">
        <v>342.80019266440524</v>
      </c>
      <c r="BC99" s="15">
        <v>1413.4451219512196</v>
      </c>
      <c r="BD99" s="33">
        <f>BC99/M99</f>
        <v>1.4408207155466051</v>
      </c>
      <c r="BE99" s="16">
        <v>0.61</v>
      </c>
      <c r="BF99" s="33">
        <f>BE99*2000/M99</f>
        <v>1.2436289500509683</v>
      </c>
      <c r="BG99" s="13">
        <v>10</v>
      </c>
      <c r="BH99" s="13" t="s">
        <v>11</v>
      </c>
      <c r="BI99" s="13" t="s">
        <v>11</v>
      </c>
      <c r="BJ99" s="13" t="s">
        <v>10</v>
      </c>
      <c r="BK99" s="13" t="s">
        <v>11</v>
      </c>
      <c r="BL99" s="13" t="s">
        <v>11</v>
      </c>
      <c r="BM99" s="13" t="s">
        <v>11</v>
      </c>
      <c r="BN99" s="14" t="s">
        <v>10</v>
      </c>
    </row>
    <row r="100" spans="1:66" ht="20.100000000000001" customHeight="1" x14ac:dyDescent="0.25">
      <c r="A100" s="43" t="s">
        <v>544</v>
      </c>
      <c r="B100" s="13" t="s">
        <v>545</v>
      </c>
      <c r="C100" s="13" t="s">
        <v>546</v>
      </c>
      <c r="D100" s="13">
        <v>44590</v>
      </c>
      <c r="E100" s="13" t="s">
        <v>544</v>
      </c>
      <c r="F100" s="13">
        <v>44086</v>
      </c>
      <c r="G100" s="13">
        <v>200072726</v>
      </c>
      <c r="H100" s="13" t="s">
        <v>258</v>
      </c>
      <c r="I100" s="13">
        <v>158</v>
      </c>
      <c r="J100" s="13">
        <v>1</v>
      </c>
      <c r="K100" s="13">
        <v>1</v>
      </c>
      <c r="L100" s="13" t="s">
        <v>257</v>
      </c>
      <c r="M100" s="13">
        <v>1087</v>
      </c>
      <c r="N100" s="13" t="s">
        <v>10</v>
      </c>
      <c r="O100" s="13" t="s">
        <v>11</v>
      </c>
      <c r="P100" s="13"/>
      <c r="Q100" s="13">
        <v>5</v>
      </c>
      <c r="R100" s="13">
        <v>22</v>
      </c>
      <c r="S100" s="13">
        <v>1</v>
      </c>
      <c r="T100" s="13" t="s">
        <v>10</v>
      </c>
      <c r="U100" s="13" t="s">
        <v>17</v>
      </c>
      <c r="V100" s="13">
        <v>96</v>
      </c>
      <c r="W100" s="22">
        <f>V100/M100</f>
        <v>8.8316467341306354E-2</v>
      </c>
      <c r="X100" s="13">
        <v>1985</v>
      </c>
      <c r="Y100" s="13">
        <v>44</v>
      </c>
      <c r="Z100" s="13">
        <v>3</v>
      </c>
      <c r="AA100" s="13"/>
      <c r="AB100" s="13">
        <v>11</v>
      </c>
      <c r="AC100" s="31">
        <f>X100+Y100+Z100+AA100</f>
        <v>2032</v>
      </c>
      <c r="AD100" s="30">
        <f>AC100/M100</f>
        <v>1.8693652253909843</v>
      </c>
      <c r="AE100" s="30">
        <f>AC100/V100</f>
        <v>21.166666666666668</v>
      </c>
      <c r="AF100" s="13">
        <v>210</v>
      </c>
      <c r="AG100" s="13">
        <v>0</v>
      </c>
      <c r="AH100" s="13">
        <v>0</v>
      </c>
      <c r="AI100" s="13"/>
      <c r="AJ100" s="13">
        <f>AF100+AG100+AH100+AI100</f>
        <v>210</v>
      </c>
      <c r="AK100" s="33">
        <f>AJ100*100/M100</f>
        <v>19.319227230910762</v>
      </c>
      <c r="AL100" s="33">
        <f>AC100/AJ100</f>
        <v>9.6761904761904756</v>
      </c>
      <c r="AM100" s="33">
        <f>AL100/2</f>
        <v>4.8380952380952378</v>
      </c>
      <c r="AN100" s="13"/>
      <c r="AO100" s="13">
        <v>5</v>
      </c>
      <c r="AP100" s="13">
        <v>120</v>
      </c>
      <c r="AQ100" s="33">
        <f>AP100*100/M100</f>
        <v>11.039558417663294</v>
      </c>
      <c r="AR100" s="15">
        <v>76.291390728476827</v>
      </c>
      <c r="AS100" s="33">
        <f>AR100*100/M100</f>
        <v>7.0185272059316306</v>
      </c>
      <c r="AT100" s="13">
        <v>873</v>
      </c>
      <c r="AU100" s="13">
        <v>2051</v>
      </c>
      <c r="AV100" s="33">
        <f>AU100/M100</f>
        <v>1.8868445262189513</v>
      </c>
      <c r="AW100" s="33">
        <f>AU100/AC100</f>
        <v>1.0093503937007875</v>
      </c>
      <c r="AX100" s="13">
        <v>380</v>
      </c>
      <c r="AY100" s="13">
        <v>1</v>
      </c>
      <c r="AZ100" s="13">
        <v>2</v>
      </c>
      <c r="BA100" s="13">
        <f>AX100+AY100+AZ100</f>
        <v>383</v>
      </c>
      <c r="BB100" s="15">
        <v>351.01507496490024</v>
      </c>
      <c r="BC100" s="15">
        <v>2005.564024390244</v>
      </c>
      <c r="BD100" s="33">
        <f>BC100/M100</f>
        <v>1.845045100634999</v>
      </c>
      <c r="BE100" s="16">
        <v>0.48</v>
      </c>
      <c r="BF100" s="33">
        <f>BE100*2000/M100</f>
        <v>0.88316467341306348</v>
      </c>
      <c r="BG100" s="13">
        <v>3</v>
      </c>
      <c r="BH100" s="13" t="s">
        <v>11</v>
      </c>
      <c r="BI100" s="13" t="s">
        <v>11</v>
      </c>
      <c r="BJ100" s="13" t="s">
        <v>11</v>
      </c>
      <c r="BK100" s="13" t="s">
        <v>11</v>
      </c>
      <c r="BL100" s="13" t="s">
        <v>11</v>
      </c>
      <c r="BM100" s="13" t="s">
        <v>11</v>
      </c>
      <c r="BN100" s="14" t="s">
        <v>10</v>
      </c>
    </row>
    <row r="101" spans="1:66" ht="20.100000000000001" customHeight="1" x14ac:dyDescent="0.25">
      <c r="A101" s="44" t="s">
        <v>814</v>
      </c>
      <c r="B101" s="13" t="s">
        <v>190</v>
      </c>
      <c r="C101" s="13" t="s">
        <v>191</v>
      </c>
      <c r="D101" s="13">
        <v>44270</v>
      </c>
      <c r="E101" s="13" t="s">
        <v>189</v>
      </c>
      <c r="F101" s="13">
        <v>44087</v>
      </c>
      <c r="G101" s="13">
        <v>200071546</v>
      </c>
      <c r="H101" s="13" t="s">
        <v>179</v>
      </c>
      <c r="I101" s="13">
        <v>46</v>
      </c>
      <c r="J101" s="13">
        <v>1</v>
      </c>
      <c r="K101" s="13">
        <v>1</v>
      </c>
      <c r="L101" s="13" t="s">
        <v>192</v>
      </c>
      <c r="M101" s="16">
        <v>6603</v>
      </c>
      <c r="N101" s="13" t="s">
        <v>11</v>
      </c>
      <c r="O101" s="13" t="s">
        <v>10</v>
      </c>
      <c r="P101" s="13" t="s">
        <v>33</v>
      </c>
      <c r="Q101" s="13">
        <v>17.5</v>
      </c>
      <c r="R101" s="13">
        <v>50</v>
      </c>
      <c r="S101" s="13">
        <v>6</v>
      </c>
      <c r="T101" s="13" t="s">
        <v>10</v>
      </c>
      <c r="U101" s="13" t="s">
        <v>24</v>
      </c>
      <c r="V101" s="13">
        <v>390</v>
      </c>
      <c r="W101" s="22">
        <f>V101/M101</f>
        <v>5.9064061790095414E-2</v>
      </c>
      <c r="X101" s="13">
        <v>13229</v>
      </c>
      <c r="Y101" s="13">
        <v>0</v>
      </c>
      <c r="Z101" s="13">
        <v>0</v>
      </c>
      <c r="AA101" s="13"/>
      <c r="AB101" s="13">
        <v>41</v>
      </c>
      <c r="AC101" s="31">
        <f>X101+Y101+Z101+AA101</f>
        <v>13229</v>
      </c>
      <c r="AD101" s="30">
        <f>AC101/M101</f>
        <v>2.003483265182493</v>
      </c>
      <c r="AE101" s="30">
        <f>AC101/V101</f>
        <v>33.920512820512819</v>
      </c>
      <c r="AF101" s="13">
        <v>1008</v>
      </c>
      <c r="AG101" s="13">
        <v>0</v>
      </c>
      <c r="AH101" s="13">
        <v>0</v>
      </c>
      <c r="AI101" s="13"/>
      <c r="AJ101" s="13">
        <f>AF101+AG101+AH101+AI101</f>
        <v>1008</v>
      </c>
      <c r="AK101" s="33">
        <f>AJ101*100/M101</f>
        <v>15.26578827805543</v>
      </c>
      <c r="AL101" s="33">
        <f>AC101/AJ101</f>
        <v>13.124007936507937</v>
      </c>
      <c r="AM101" s="33">
        <f>AL101/2</f>
        <v>6.5620039682539684</v>
      </c>
      <c r="AN101" s="13">
        <v>92</v>
      </c>
      <c r="AO101" s="13">
        <v>438</v>
      </c>
      <c r="AP101" s="13">
        <v>1532</v>
      </c>
      <c r="AQ101" s="33">
        <f>AP101*100/M101</f>
        <v>23.201575041647736</v>
      </c>
      <c r="AR101" s="13"/>
      <c r="AS101" s="33">
        <f>AR101*100/M101</f>
        <v>0</v>
      </c>
      <c r="AT101" s="13">
        <v>12944</v>
      </c>
      <c r="AU101" s="13">
        <v>54962</v>
      </c>
      <c r="AV101" s="33">
        <f>AU101/M101</f>
        <v>8.3237922156595481</v>
      </c>
      <c r="AW101" s="33">
        <f>AU101/AC101</f>
        <v>4.1546602161916999</v>
      </c>
      <c r="AX101" s="13">
        <v>4856</v>
      </c>
      <c r="AY101" s="13">
        <v>0</v>
      </c>
      <c r="AZ101" s="13">
        <v>517</v>
      </c>
      <c r="BA101" s="13">
        <f>AX101+AY101+AZ101</f>
        <v>5373</v>
      </c>
      <c r="BB101" s="15">
        <v>7434.5943477358323</v>
      </c>
      <c r="BC101" s="13">
        <v>16486</v>
      </c>
      <c r="BD101" s="33">
        <f>BC101/M101</f>
        <v>2.4967439042859305</v>
      </c>
      <c r="BE101" s="16">
        <v>2.75</v>
      </c>
      <c r="BF101" s="33">
        <f>BE101*2000/M101</f>
        <v>0.83295471755262762</v>
      </c>
      <c r="BG101" s="13">
        <v>17</v>
      </c>
      <c r="BH101" s="13" t="s">
        <v>10</v>
      </c>
      <c r="BI101" s="13" t="s">
        <v>10</v>
      </c>
      <c r="BJ101" s="13" t="s">
        <v>10</v>
      </c>
      <c r="BK101" s="13" t="s">
        <v>10</v>
      </c>
      <c r="BL101" s="13" t="s">
        <v>10</v>
      </c>
      <c r="BM101" s="13" t="s">
        <v>10</v>
      </c>
      <c r="BN101" s="14" t="s">
        <v>10</v>
      </c>
    </row>
    <row r="102" spans="1:66" ht="20.100000000000001" customHeight="1" x14ac:dyDescent="0.25">
      <c r="A102" s="44" t="s">
        <v>815</v>
      </c>
      <c r="B102" s="13" t="s">
        <v>200</v>
      </c>
      <c r="C102" s="13" t="s">
        <v>201</v>
      </c>
      <c r="D102" s="13">
        <v>44270</v>
      </c>
      <c r="E102" s="13" t="s">
        <v>189</v>
      </c>
      <c r="F102" s="13">
        <v>44087</v>
      </c>
      <c r="G102" s="13">
        <v>200071546</v>
      </c>
      <c r="H102" s="13" t="s">
        <v>179</v>
      </c>
      <c r="I102" s="13">
        <v>49</v>
      </c>
      <c r="J102" s="13">
        <v>1</v>
      </c>
      <c r="K102" s="13">
        <v>1</v>
      </c>
      <c r="L102" s="13" t="s">
        <v>178</v>
      </c>
      <c r="M102" s="16">
        <v>1293</v>
      </c>
      <c r="N102" s="13" t="s">
        <v>11</v>
      </c>
      <c r="O102" s="13" t="s">
        <v>10</v>
      </c>
      <c r="P102" s="13" t="s">
        <v>33</v>
      </c>
      <c r="Q102" s="13">
        <v>5.2</v>
      </c>
      <c r="R102" s="13">
        <v>10</v>
      </c>
      <c r="S102" s="13">
        <v>0</v>
      </c>
      <c r="T102" s="13" t="s">
        <v>11</v>
      </c>
      <c r="U102" s="13" t="s">
        <v>24</v>
      </c>
      <c r="V102" s="13">
        <v>70</v>
      </c>
      <c r="W102" s="22">
        <f>V102/M102</f>
        <v>5.4137664346481054E-2</v>
      </c>
      <c r="X102" s="13">
        <v>2813</v>
      </c>
      <c r="Y102" s="13">
        <v>0</v>
      </c>
      <c r="Z102" s="13">
        <v>26</v>
      </c>
      <c r="AA102" s="13">
        <v>0</v>
      </c>
      <c r="AB102" s="13">
        <v>3</v>
      </c>
      <c r="AC102" s="31">
        <f>X102+Y102+Z102+AA102</f>
        <v>2839</v>
      </c>
      <c r="AD102" s="30">
        <f>AC102/M102</f>
        <v>2.1956689868522816</v>
      </c>
      <c r="AE102" s="30">
        <f>AC102/V102</f>
        <v>40.557142857142857</v>
      </c>
      <c r="AF102" s="13">
        <v>222</v>
      </c>
      <c r="AG102" s="13">
        <v>0</v>
      </c>
      <c r="AH102" s="13">
        <v>0</v>
      </c>
      <c r="AI102" s="13">
        <v>0</v>
      </c>
      <c r="AJ102" s="13">
        <f>AF102+AG102+AH102+AI102</f>
        <v>222</v>
      </c>
      <c r="AK102" s="33">
        <f>AJ102*100/M102</f>
        <v>17.169373549883989</v>
      </c>
      <c r="AL102" s="33">
        <f>AC102/AJ102</f>
        <v>12.788288288288289</v>
      </c>
      <c r="AM102" s="33">
        <f>AL102/2</f>
        <v>6.3941441441441444</v>
      </c>
      <c r="AN102" s="13">
        <v>0</v>
      </c>
      <c r="AO102" s="13">
        <v>0</v>
      </c>
      <c r="AP102" s="13">
        <v>164</v>
      </c>
      <c r="AQ102" s="33">
        <f>AP102*100/M102</f>
        <v>12.683681361175561</v>
      </c>
      <c r="AR102" s="13"/>
      <c r="AS102" s="33">
        <f>AR102*100/M102</f>
        <v>0</v>
      </c>
      <c r="AT102" s="13">
        <v>974</v>
      </c>
      <c r="AU102" s="13">
        <v>4193</v>
      </c>
      <c r="AV102" s="33">
        <f>AU102/M102</f>
        <v>3.2428460943542152</v>
      </c>
      <c r="AW102" s="33">
        <f>AU102/AC102</f>
        <v>1.4769284959492779</v>
      </c>
      <c r="AX102" s="13">
        <v>499</v>
      </c>
      <c r="AY102" s="13">
        <v>0</v>
      </c>
      <c r="AZ102" s="13">
        <v>0</v>
      </c>
      <c r="BA102" s="13">
        <f>AX102+AY102+AZ102</f>
        <v>499</v>
      </c>
      <c r="BB102" s="15">
        <v>357.05880608522875</v>
      </c>
      <c r="BC102" s="13">
        <v>2687</v>
      </c>
      <c r="BD102" s="33">
        <f>BC102/M102</f>
        <v>2.0781129156999225</v>
      </c>
      <c r="BE102" s="16">
        <v>0.15</v>
      </c>
      <c r="BF102" s="33">
        <f>BE102*2000/M102</f>
        <v>0.23201856148491878</v>
      </c>
      <c r="BG102" s="13">
        <v>17</v>
      </c>
      <c r="BH102" s="13" t="s">
        <v>10</v>
      </c>
      <c r="BI102" s="13" t="s">
        <v>11</v>
      </c>
      <c r="BJ102" s="13" t="s">
        <v>10</v>
      </c>
      <c r="BK102" s="13" t="s">
        <v>11</v>
      </c>
      <c r="BL102" s="13" t="s">
        <v>11</v>
      </c>
      <c r="BM102" s="13" t="s">
        <v>11</v>
      </c>
      <c r="BN102" s="14" t="s">
        <v>10</v>
      </c>
    </row>
    <row r="103" spans="1:66" ht="20.100000000000001" customHeight="1" x14ac:dyDescent="0.25">
      <c r="A103" s="43" t="s">
        <v>476</v>
      </c>
      <c r="B103" s="13" t="s">
        <v>477</v>
      </c>
      <c r="C103" s="13" t="s">
        <v>478</v>
      </c>
      <c r="D103" s="13">
        <v>44690</v>
      </c>
      <c r="E103" s="13" t="s">
        <v>476</v>
      </c>
      <c r="F103" s="13">
        <v>44088</v>
      </c>
      <c r="G103" s="13">
        <v>200067635</v>
      </c>
      <c r="H103" s="13" t="s">
        <v>82</v>
      </c>
      <c r="I103" s="13">
        <v>137</v>
      </c>
      <c r="J103" s="13">
        <v>1</v>
      </c>
      <c r="K103" s="13">
        <v>1</v>
      </c>
      <c r="L103" s="13"/>
      <c r="M103" s="13">
        <v>3124</v>
      </c>
      <c r="N103" s="13" t="s">
        <v>11</v>
      </c>
      <c r="O103" s="13" t="s">
        <v>11</v>
      </c>
      <c r="P103" s="13"/>
      <c r="Q103" s="13">
        <v>5.5</v>
      </c>
      <c r="R103" s="13">
        <v>20</v>
      </c>
      <c r="S103" s="13">
        <v>0</v>
      </c>
      <c r="T103" s="13" t="s">
        <v>11</v>
      </c>
      <c r="U103" s="13" t="s">
        <v>54</v>
      </c>
      <c r="V103" s="13">
        <v>170</v>
      </c>
      <c r="W103" s="22">
        <f>V103/M103</f>
        <v>5.441741357234315E-2</v>
      </c>
      <c r="X103" s="13">
        <v>5315</v>
      </c>
      <c r="Y103" s="13">
        <v>0</v>
      </c>
      <c r="Z103" s="13">
        <v>0</v>
      </c>
      <c r="AA103" s="13"/>
      <c r="AB103" s="13">
        <v>9</v>
      </c>
      <c r="AC103" s="31">
        <f>X103+Y103+Z103+AA103</f>
        <v>5315</v>
      </c>
      <c r="AD103" s="30">
        <f>AC103/M103</f>
        <v>1.7013444302176697</v>
      </c>
      <c r="AE103" s="30">
        <f>AC103/V103</f>
        <v>31.264705882352942</v>
      </c>
      <c r="AF103" s="13">
        <v>5315</v>
      </c>
      <c r="AG103" s="13">
        <v>0</v>
      </c>
      <c r="AH103" s="13">
        <v>0</v>
      </c>
      <c r="AI103" s="13"/>
      <c r="AJ103" s="13">
        <f>AF103+AG103+AH103+AI103</f>
        <v>5315</v>
      </c>
      <c r="AK103" s="33">
        <f>AJ103*100/M103</f>
        <v>170.13444302176697</v>
      </c>
      <c r="AL103" s="33">
        <f>AC103/AJ103</f>
        <v>1</v>
      </c>
      <c r="AM103" s="33">
        <f>AL103/2</f>
        <v>0.5</v>
      </c>
      <c r="AN103" s="13">
        <v>15</v>
      </c>
      <c r="AO103" s="13">
        <v>0</v>
      </c>
      <c r="AP103" s="13">
        <v>396</v>
      </c>
      <c r="AQ103" s="33">
        <f>AP103*100/M103</f>
        <v>12.67605633802817</v>
      </c>
      <c r="AR103" s="13">
        <v>310</v>
      </c>
      <c r="AS103" s="33">
        <f>AR103*100/M103</f>
        <v>9.9231754161331622</v>
      </c>
      <c r="AT103" s="13">
        <v>3227</v>
      </c>
      <c r="AU103" s="13">
        <v>9444</v>
      </c>
      <c r="AV103" s="33">
        <f>AU103/M103</f>
        <v>3.0230473751600511</v>
      </c>
      <c r="AW103" s="33">
        <f>AU103/AC103</f>
        <v>1.7768579492003762</v>
      </c>
      <c r="AX103" s="13"/>
      <c r="AY103" s="13"/>
      <c r="AZ103" s="13"/>
      <c r="BA103" s="13">
        <f>AX103+AY103+AZ103</f>
        <v>0</v>
      </c>
      <c r="BB103" s="13">
        <v>0</v>
      </c>
      <c r="BC103" s="13">
        <v>4972</v>
      </c>
      <c r="BD103" s="33">
        <f>BC103/M103</f>
        <v>1.591549295774648</v>
      </c>
      <c r="BE103" s="13"/>
      <c r="BF103" s="33">
        <f>BE103*2000/M103</f>
        <v>0</v>
      </c>
      <c r="BG103" s="13">
        <v>20</v>
      </c>
      <c r="BH103" s="13" t="s">
        <v>10</v>
      </c>
      <c r="BI103" s="13" t="s">
        <v>11</v>
      </c>
      <c r="BJ103" s="13" t="s">
        <v>11</v>
      </c>
      <c r="BK103" s="13" t="s">
        <v>11</v>
      </c>
      <c r="BL103" s="13" t="s">
        <v>10</v>
      </c>
      <c r="BM103" s="13" t="s">
        <v>11</v>
      </c>
      <c r="BN103" s="14" t="s">
        <v>11</v>
      </c>
    </row>
    <row r="104" spans="1:66" ht="20.100000000000001" customHeight="1" x14ac:dyDescent="0.25">
      <c r="A104" s="43" t="s">
        <v>460</v>
      </c>
      <c r="B104" s="13" t="s">
        <v>461</v>
      </c>
      <c r="C104" s="13" t="s">
        <v>462</v>
      </c>
      <c r="D104" s="13">
        <v>44260</v>
      </c>
      <c r="E104" s="13" t="s">
        <v>460</v>
      </c>
      <c r="F104" s="13">
        <v>44089</v>
      </c>
      <c r="G104" s="13">
        <v>200072734</v>
      </c>
      <c r="H104" s="13" t="s">
        <v>443</v>
      </c>
      <c r="I104" s="13">
        <v>132</v>
      </c>
      <c r="J104" s="13">
        <v>1</v>
      </c>
      <c r="K104" s="13">
        <v>1</v>
      </c>
      <c r="L104" s="13" t="s">
        <v>442</v>
      </c>
      <c r="M104" s="13">
        <v>3743</v>
      </c>
      <c r="N104" s="13" t="s">
        <v>11</v>
      </c>
      <c r="O104" s="13" t="s">
        <v>10</v>
      </c>
      <c r="P104" s="13" t="s">
        <v>812</v>
      </c>
      <c r="Q104" s="13">
        <v>9.5</v>
      </c>
      <c r="R104" s="13">
        <v>25</v>
      </c>
      <c r="S104" s="13">
        <v>1</v>
      </c>
      <c r="T104" s="13" t="s">
        <v>11</v>
      </c>
      <c r="U104" s="13" t="s">
        <v>17</v>
      </c>
      <c r="V104" s="13">
        <v>175</v>
      </c>
      <c r="W104" s="22">
        <f>V104/M104</f>
        <v>4.675394068928667E-2</v>
      </c>
      <c r="X104" s="13">
        <v>7201</v>
      </c>
      <c r="Y104" s="13">
        <v>11</v>
      </c>
      <c r="Z104" s="13">
        <v>934</v>
      </c>
      <c r="AA104" s="13">
        <v>0</v>
      </c>
      <c r="AB104" s="13">
        <v>20</v>
      </c>
      <c r="AC104" s="31">
        <f>X104+Y104+Z104+AA104</f>
        <v>8146</v>
      </c>
      <c r="AD104" s="30">
        <f>AC104/M104</f>
        <v>2.1763291477424525</v>
      </c>
      <c r="AE104" s="30">
        <f>AC104/V104</f>
        <v>46.548571428571428</v>
      </c>
      <c r="AF104" s="13">
        <v>604</v>
      </c>
      <c r="AG104" s="13">
        <v>0</v>
      </c>
      <c r="AH104" s="13">
        <v>98</v>
      </c>
      <c r="AI104" s="13">
        <v>0</v>
      </c>
      <c r="AJ104" s="13">
        <f>AF104+AG104+AH104+AI104</f>
        <v>702</v>
      </c>
      <c r="AK104" s="33">
        <f>AJ104*100/M104</f>
        <v>18.755009350788139</v>
      </c>
      <c r="AL104" s="33">
        <f>AC104/AJ104</f>
        <v>11.603988603988604</v>
      </c>
      <c r="AM104" s="33">
        <f>AL104/2</f>
        <v>5.8019943019943021</v>
      </c>
      <c r="AN104" s="13">
        <v>0</v>
      </c>
      <c r="AO104" s="13">
        <v>6</v>
      </c>
      <c r="AP104" s="13">
        <v>802</v>
      </c>
      <c r="AQ104" s="33">
        <f>AP104*100/M104</f>
        <v>21.42666310446166</v>
      </c>
      <c r="AR104" s="15">
        <v>801.92487119437942</v>
      </c>
      <c r="AS104" s="33">
        <f>AR104*100/M104</f>
        <v>21.424655922906208</v>
      </c>
      <c r="AT104" s="13">
        <v>4579</v>
      </c>
      <c r="AU104" s="13">
        <v>25252</v>
      </c>
      <c r="AV104" s="33">
        <f>AU104/M104</f>
        <v>6.7464600587763828</v>
      </c>
      <c r="AW104" s="33">
        <f>AU104/AC104</f>
        <v>3.0999263442180212</v>
      </c>
      <c r="AX104" s="13">
        <v>274</v>
      </c>
      <c r="AY104" s="13">
        <v>1</v>
      </c>
      <c r="AZ104" s="13">
        <v>9</v>
      </c>
      <c r="BA104" s="13">
        <f>AX104+AY104+AZ104</f>
        <v>284</v>
      </c>
      <c r="BB104" s="15">
        <v>2166.4928183810002</v>
      </c>
      <c r="BC104" s="15">
        <v>12903.72713257965</v>
      </c>
      <c r="BD104" s="33">
        <f>BC104/M104</f>
        <v>3.447429103013532</v>
      </c>
      <c r="BE104" s="16">
        <v>0.95000000000000007</v>
      </c>
      <c r="BF104" s="33">
        <f>BE104*2000/M104</f>
        <v>0.50761421319796962</v>
      </c>
      <c r="BG104" s="13">
        <v>7</v>
      </c>
      <c r="BH104" s="13" t="s">
        <v>11</v>
      </c>
      <c r="BI104" s="13" t="s">
        <v>11</v>
      </c>
      <c r="BJ104" s="13" t="s">
        <v>10</v>
      </c>
      <c r="BK104" s="13" t="s">
        <v>11</v>
      </c>
      <c r="BL104" s="13" t="s">
        <v>11</v>
      </c>
      <c r="BM104" s="13" t="s">
        <v>11</v>
      </c>
      <c r="BN104" s="14" t="s">
        <v>10</v>
      </c>
    </row>
    <row r="105" spans="1:66" ht="20.100000000000001" customHeight="1" x14ac:dyDescent="0.25">
      <c r="A105" s="43" t="s">
        <v>565</v>
      </c>
      <c r="B105" s="13" t="s">
        <v>566</v>
      </c>
      <c r="C105" s="13" t="s">
        <v>567</v>
      </c>
      <c r="D105" s="13">
        <v>44170</v>
      </c>
      <c r="E105" s="13" t="s">
        <v>565</v>
      </c>
      <c r="F105" s="13">
        <v>44091</v>
      </c>
      <c r="G105" s="13">
        <v>200072726</v>
      </c>
      <c r="H105" s="13" t="s">
        <v>258</v>
      </c>
      <c r="I105" s="13">
        <v>165</v>
      </c>
      <c r="J105" s="13">
        <v>1</v>
      </c>
      <c r="K105" s="13">
        <v>1</v>
      </c>
      <c r="L105" s="13" t="s">
        <v>527</v>
      </c>
      <c r="M105" s="13">
        <v>1563</v>
      </c>
      <c r="N105" s="13" t="s">
        <v>10</v>
      </c>
      <c r="O105" s="13" t="s">
        <v>11</v>
      </c>
      <c r="P105" s="13"/>
      <c r="Q105" s="13">
        <v>12</v>
      </c>
      <c r="R105" s="13">
        <v>9</v>
      </c>
      <c r="S105" s="13">
        <v>1</v>
      </c>
      <c r="T105" s="13" t="s">
        <v>10</v>
      </c>
      <c r="U105" s="13" t="s">
        <v>17</v>
      </c>
      <c r="V105" s="13">
        <v>162</v>
      </c>
      <c r="W105" s="22">
        <f>V105/M105</f>
        <v>0.1036468330134357</v>
      </c>
      <c r="X105" s="13">
        <v>4240</v>
      </c>
      <c r="Y105" s="13">
        <v>228</v>
      </c>
      <c r="Z105" s="13">
        <v>184</v>
      </c>
      <c r="AA105" s="13"/>
      <c r="AB105" s="13">
        <v>11</v>
      </c>
      <c r="AC105" s="31">
        <f>X105+Y105+Z105+AA105</f>
        <v>4652</v>
      </c>
      <c r="AD105" s="30">
        <f>AC105/M105</f>
        <v>2.9763275751759437</v>
      </c>
      <c r="AE105" s="30">
        <f>AC105/V105</f>
        <v>28.716049382716051</v>
      </c>
      <c r="AF105" s="13">
        <v>373</v>
      </c>
      <c r="AG105" s="13">
        <v>0</v>
      </c>
      <c r="AH105" s="13">
        <v>0</v>
      </c>
      <c r="AI105" s="13"/>
      <c r="AJ105" s="13">
        <f>AF105+AG105+AH105+AI105</f>
        <v>373</v>
      </c>
      <c r="AK105" s="33">
        <f>AJ105*100/M105</f>
        <v>23.864363403710811</v>
      </c>
      <c r="AL105" s="33">
        <f>AC105/AJ105</f>
        <v>12.471849865951743</v>
      </c>
      <c r="AM105" s="33">
        <f>AL105/2</f>
        <v>6.2359249329758715</v>
      </c>
      <c r="AN105" s="13">
        <v>18</v>
      </c>
      <c r="AO105" s="13">
        <v>86</v>
      </c>
      <c r="AP105" s="13">
        <v>346</v>
      </c>
      <c r="AQ105" s="33">
        <f>AP105*100/M105</f>
        <v>22.136916186820219</v>
      </c>
      <c r="AR105" s="15">
        <v>219.97350993377484</v>
      </c>
      <c r="AS105" s="33">
        <f>AR105*100/M105</f>
        <v>14.07380101943537</v>
      </c>
      <c r="AT105" s="13">
        <v>2175</v>
      </c>
      <c r="AU105" s="13">
        <v>5716</v>
      </c>
      <c r="AV105" s="33">
        <f>AU105/M105</f>
        <v>3.6570697376839409</v>
      </c>
      <c r="AW105" s="33">
        <f>AU105/AC105</f>
        <v>1.2287188306104901</v>
      </c>
      <c r="AX105" s="13">
        <v>584</v>
      </c>
      <c r="AY105" s="13">
        <v>5</v>
      </c>
      <c r="AZ105" s="13">
        <v>61</v>
      </c>
      <c r="BA105" s="13">
        <f>AX105+AY105+AZ105</f>
        <v>650</v>
      </c>
      <c r="BB105" s="15">
        <v>978.25556728394429</v>
      </c>
      <c r="BC105" s="15">
        <v>3562.2637195121952</v>
      </c>
      <c r="BD105" s="33">
        <f>BC105/M105</f>
        <v>2.2791194622598816</v>
      </c>
      <c r="BE105" s="16">
        <v>0.82000000000000006</v>
      </c>
      <c r="BF105" s="33">
        <f>BE105*2000/M105</f>
        <v>1.0492642354446577</v>
      </c>
      <c r="BG105" s="13">
        <v>13</v>
      </c>
      <c r="BH105" s="13" t="s">
        <v>10</v>
      </c>
      <c r="BI105" s="13" t="s">
        <v>10</v>
      </c>
      <c r="BJ105" s="13" t="s">
        <v>11</v>
      </c>
      <c r="BK105" s="13" t="s">
        <v>11</v>
      </c>
      <c r="BL105" s="13" t="s">
        <v>11</v>
      </c>
      <c r="BM105" s="13" t="s">
        <v>10</v>
      </c>
      <c r="BN105" s="14" t="s">
        <v>10</v>
      </c>
    </row>
    <row r="106" spans="1:66" ht="20.100000000000001" customHeight="1" x14ac:dyDescent="0.25">
      <c r="A106" s="43" t="s">
        <v>413</v>
      </c>
      <c r="B106" s="13" t="s">
        <v>414</v>
      </c>
      <c r="C106" s="13" t="s">
        <v>301</v>
      </c>
      <c r="D106" s="13">
        <v>44290</v>
      </c>
      <c r="E106" s="13" t="s">
        <v>413</v>
      </c>
      <c r="F106" s="13">
        <v>44092</v>
      </c>
      <c r="G106" s="13">
        <v>243500741</v>
      </c>
      <c r="H106" s="13" t="s">
        <v>139</v>
      </c>
      <c r="I106" s="13">
        <v>115</v>
      </c>
      <c r="J106" s="13">
        <v>1</v>
      </c>
      <c r="K106" s="13">
        <v>1</v>
      </c>
      <c r="L106" s="13"/>
      <c r="M106" s="13">
        <v>678</v>
      </c>
      <c r="N106" s="13"/>
      <c r="O106" s="13"/>
      <c r="P106" s="13"/>
      <c r="Q106" s="13">
        <v>5</v>
      </c>
      <c r="R106" s="13">
        <v>16</v>
      </c>
      <c r="S106" s="13">
        <v>0</v>
      </c>
      <c r="T106" s="13" t="s">
        <v>11</v>
      </c>
      <c r="U106" s="13" t="s">
        <v>811</v>
      </c>
      <c r="V106" s="13">
        <v>60</v>
      </c>
      <c r="W106" s="22">
        <f>V106/M106</f>
        <v>8.8495575221238937E-2</v>
      </c>
      <c r="X106" s="13">
        <v>960</v>
      </c>
      <c r="Y106" s="13">
        <v>0</v>
      </c>
      <c r="Z106" s="13">
        <v>0</v>
      </c>
      <c r="AA106" s="13"/>
      <c r="AB106" s="13">
        <v>0</v>
      </c>
      <c r="AC106" s="31">
        <f>X106+Y106+Z106+AA106</f>
        <v>960</v>
      </c>
      <c r="AD106" s="30">
        <f>AC106/M106</f>
        <v>1.415929203539823</v>
      </c>
      <c r="AE106" s="30">
        <f>AC106/V106</f>
        <v>16</v>
      </c>
      <c r="AF106" s="13">
        <v>239</v>
      </c>
      <c r="AG106" s="13">
        <v>0</v>
      </c>
      <c r="AH106" s="13">
        <v>0</v>
      </c>
      <c r="AI106" s="13"/>
      <c r="AJ106" s="13">
        <f>AF106+AG106+AH106+AI106</f>
        <v>239</v>
      </c>
      <c r="AK106" s="33">
        <f>AJ106*100/M106</f>
        <v>35.250737463126846</v>
      </c>
      <c r="AL106" s="33">
        <f>AC106/AJ106</f>
        <v>4.01673640167364</v>
      </c>
      <c r="AM106" s="33">
        <f>AL106/2</f>
        <v>2.00836820083682</v>
      </c>
      <c r="AN106" s="13">
        <v>0</v>
      </c>
      <c r="AO106" s="13">
        <v>0</v>
      </c>
      <c r="AP106" s="13">
        <v>33</v>
      </c>
      <c r="AQ106" s="33">
        <f>AP106*100/M106</f>
        <v>4.8672566371681416</v>
      </c>
      <c r="AR106" s="13">
        <v>37</v>
      </c>
      <c r="AS106" s="33">
        <f>AR106*100/M106</f>
        <v>5.4572271386430682</v>
      </c>
      <c r="AT106" s="13">
        <v>321</v>
      </c>
      <c r="AU106" s="13">
        <v>1062</v>
      </c>
      <c r="AV106" s="33">
        <f>AU106/M106</f>
        <v>1.5663716814159292</v>
      </c>
      <c r="AW106" s="33">
        <f>AU106/AC106</f>
        <v>1.10625</v>
      </c>
      <c r="AX106" s="13">
        <v>497</v>
      </c>
      <c r="AY106" s="13">
        <v>0</v>
      </c>
      <c r="AZ106" s="13">
        <v>0</v>
      </c>
      <c r="BA106" s="13">
        <f>AX106+AY106+AZ106</f>
        <v>497</v>
      </c>
      <c r="BB106" s="13">
        <v>0</v>
      </c>
      <c r="BC106" s="13">
        <v>0</v>
      </c>
      <c r="BD106" s="33">
        <f>BC106/M106</f>
        <v>0</v>
      </c>
      <c r="BE106" s="13"/>
      <c r="BF106" s="33">
        <f>BE106*2000/M106</f>
        <v>0</v>
      </c>
      <c r="BG106" s="13">
        <v>4</v>
      </c>
      <c r="BH106" s="13" t="s">
        <v>10</v>
      </c>
      <c r="BI106" s="13" t="s">
        <v>11</v>
      </c>
      <c r="BJ106" s="13" t="s">
        <v>11</v>
      </c>
      <c r="BK106" s="13" t="s">
        <v>11</v>
      </c>
      <c r="BL106" s="13" t="s">
        <v>11</v>
      </c>
      <c r="BM106" s="13" t="s">
        <v>11</v>
      </c>
      <c r="BN106" s="14" t="s">
        <v>11</v>
      </c>
    </row>
    <row r="107" spans="1:66" ht="20.100000000000001" customHeight="1" x14ac:dyDescent="0.25">
      <c r="A107" s="43" t="s">
        <v>365</v>
      </c>
      <c r="B107" s="13" t="s">
        <v>366</v>
      </c>
      <c r="C107" s="13" t="s">
        <v>72</v>
      </c>
      <c r="D107" s="13">
        <v>44470</v>
      </c>
      <c r="E107" s="13" t="s">
        <v>365</v>
      </c>
      <c r="F107" s="13">
        <v>44094</v>
      </c>
      <c r="G107" s="13">
        <v>244400404</v>
      </c>
      <c r="H107" s="13" t="s">
        <v>19</v>
      </c>
      <c r="I107" s="13">
        <v>101</v>
      </c>
      <c r="J107" s="13">
        <v>1</v>
      </c>
      <c r="K107" s="13">
        <v>1</v>
      </c>
      <c r="L107" s="13" t="s">
        <v>367</v>
      </c>
      <c r="M107" s="13">
        <v>3461</v>
      </c>
      <c r="N107" s="13" t="s">
        <v>11</v>
      </c>
      <c r="O107" s="13" t="s">
        <v>10</v>
      </c>
      <c r="P107" s="13" t="s">
        <v>33</v>
      </c>
      <c r="Q107" s="13">
        <v>12</v>
      </c>
      <c r="R107" s="13">
        <v>13</v>
      </c>
      <c r="S107" s="13">
        <v>0</v>
      </c>
      <c r="T107" s="13" t="s">
        <v>11</v>
      </c>
      <c r="U107" s="13" t="s">
        <v>17</v>
      </c>
      <c r="V107" s="13">
        <v>110</v>
      </c>
      <c r="W107" s="22">
        <f>V107/M107</f>
        <v>3.1782721756717709E-2</v>
      </c>
      <c r="X107" s="13">
        <v>15580</v>
      </c>
      <c r="Y107" s="13">
        <v>30</v>
      </c>
      <c r="Z107" s="13">
        <v>0</v>
      </c>
      <c r="AA107" s="13">
        <v>0</v>
      </c>
      <c r="AB107" s="13">
        <v>30</v>
      </c>
      <c r="AC107" s="31">
        <f>X107+Y107+Z107+AA107</f>
        <v>15610</v>
      </c>
      <c r="AD107" s="30">
        <f>AC107/M107</f>
        <v>4.5102571511123957</v>
      </c>
      <c r="AE107" s="30">
        <f>AC107/V107</f>
        <v>141.90909090909091</v>
      </c>
      <c r="AF107" s="13">
        <v>617</v>
      </c>
      <c r="AG107" s="13">
        <v>0</v>
      </c>
      <c r="AH107" s="13">
        <v>0</v>
      </c>
      <c r="AI107" s="13">
        <v>0</v>
      </c>
      <c r="AJ107" s="13">
        <f>AF107+AG107+AH107+AI107</f>
        <v>617</v>
      </c>
      <c r="AK107" s="33">
        <f>AJ107*100/M107</f>
        <v>17.827217567177115</v>
      </c>
      <c r="AL107" s="33">
        <f>AC107/AJ107</f>
        <v>25.299837925445704</v>
      </c>
      <c r="AM107" s="33">
        <f>AL107/2</f>
        <v>12.649918962722852</v>
      </c>
      <c r="AN107" s="13">
        <v>17</v>
      </c>
      <c r="AO107" s="13">
        <v>0</v>
      </c>
      <c r="AP107" s="13">
        <v>1087</v>
      </c>
      <c r="AQ107" s="33">
        <f>AP107*100/M107</f>
        <v>31.407107772320138</v>
      </c>
      <c r="AR107" s="13">
        <v>751</v>
      </c>
      <c r="AS107" s="33">
        <f>AR107*100/M107</f>
        <v>21.698930944813636</v>
      </c>
      <c r="AT107" s="13">
        <v>6974</v>
      </c>
      <c r="AU107" s="13">
        <v>31956</v>
      </c>
      <c r="AV107" s="33">
        <f>AU107/M107</f>
        <v>9.233169604160647</v>
      </c>
      <c r="AW107" s="33">
        <f>AU107/AC107</f>
        <v>2.047149263292761</v>
      </c>
      <c r="AX107" s="13"/>
      <c r="AY107" s="13"/>
      <c r="AZ107" s="13">
        <v>0</v>
      </c>
      <c r="BA107" s="13">
        <f>AX107+AY107+AZ107</f>
        <v>0</v>
      </c>
      <c r="BB107" s="13">
        <v>5000</v>
      </c>
      <c r="BC107" s="13">
        <v>9485</v>
      </c>
      <c r="BD107" s="33">
        <f>BC107/M107</f>
        <v>2.7405374169315229</v>
      </c>
      <c r="BE107" s="13">
        <v>1</v>
      </c>
      <c r="BF107" s="33">
        <f>BE107*2000/M107</f>
        <v>0.57786766830395841</v>
      </c>
      <c r="BG107" s="13">
        <v>23</v>
      </c>
      <c r="BH107" s="13" t="s">
        <v>10</v>
      </c>
      <c r="BI107" s="13" t="s">
        <v>11</v>
      </c>
      <c r="BJ107" s="13" t="s">
        <v>10</v>
      </c>
      <c r="BK107" s="13" t="s">
        <v>10</v>
      </c>
      <c r="BL107" s="13" t="s">
        <v>10</v>
      </c>
      <c r="BM107" s="13" t="s">
        <v>10</v>
      </c>
      <c r="BN107" s="14" t="s">
        <v>10</v>
      </c>
    </row>
    <row r="108" spans="1:66" ht="20.100000000000001" customHeight="1" x14ac:dyDescent="0.25">
      <c r="A108" s="43" t="s">
        <v>606</v>
      </c>
      <c r="B108" s="13" t="s">
        <v>607</v>
      </c>
      <c r="C108" s="13" t="s">
        <v>608</v>
      </c>
      <c r="D108" s="13">
        <v>44522</v>
      </c>
      <c r="E108" s="13" t="s">
        <v>606</v>
      </c>
      <c r="F108" s="13">
        <v>44096</v>
      </c>
      <c r="G108" s="13">
        <v>244400552</v>
      </c>
      <c r="H108" s="13" t="s">
        <v>12</v>
      </c>
      <c r="I108" s="13">
        <v>177</v>
      </c>
      <c r="J108" s="13">
        <v>1</v>
      </c>
      <c r="K108" s="13">
        <v>1</v>
      </c>
      <c r="L108" s="13" t="s">
        <v>9</v>
      </c>
      <c r="M108" s="13">
        <v>4775</v>
      </c>
      <c r="N108" s="13" t="s">
        <v>11</v>
      </c>
      <c r="O108" s="13" t="s">
        <v>10</v>
      </c>
      <c r="P108" s="13" t="s">
        <v>631</v>
      </c>
      <c r="Q108" s="13">
        <v>17</v>
      </c>
      <c r="R108" s="13">
        <v>10</v>
      </c>
      <c r="S108" s="13">
        <v>2</v>
      </c>
      <c r="T108" s="13" t="s">
        <v>10</v>
      </c>
      <c r="U108" s="13" t="s">
        <v>68</v>
      </c>
      <c r="V108" s="13">
        <v>363</v>
      </c>
      <c r="W108" s="22">
        <f>V108/M108</f>
        <v>7.6020942408376965E-2</v>
      </c>
      <c r="X108" s="13">
        <v>8884</v>
      </c>
      <c r="Y108" s="13">
        <v>390</v>
      </c>
      <c r="Z108" s="13">
        <v>568</v>
      </c>
      <c r="AA108" s="13">
        <v>0</v>
      </c>
      <c r="AB108" s="13">
        <v>47</v>
      </c>
      <c r="AC108" s="31">
        <f>X108+Y108+Z108+AA108</f>
        <v>9842</v>
      </c>
      <c r="AD108" s="30">
        <f>AC108/M108</f>
        <v>2.061151832460733</v>
      </c>
      <c r="AE108" s="30">
        <f>AC108/V108</f>
        <v>27.112947658402202</v>
      </c>
      <c r="AF108" s="13">
        <v>623</v>
      </c>
      <c r="AG108" s="13">
        <v>34</v>
      </c>
      <c r="AH108" s="13">
        <v>31</v>
      </c>
      <c r="AI108" s="13">
        <v>0</v>
      </c>
      <c r="AJ108" s="13">
        <f>AF108+AG108+AH108+AI108</f>
        <v>688</v>
      </c>
      <c r="AK108" s="33">
        <f>AJ108*100/M108</f>
        <v>14.408376963350785</v>
      </c>
      <c r="AL108" s="33">
        <f>AC108/AJ108</f>
        <v>14.305232558139535</v>
      </c>
      <c r="AM108" s="33">
        <f>AL108/2</f>
        <v>7.1526162790697674</v>
      </c>
      <c r="AN108" s="13">
        <v>37</v>
      </c>
      <c r="AO108" s="13">
        <v>5</v>
      </c>
      <c r="AP108" s="13">
        <v>732</v>
      </c>
      <c r="AQ108" s="33">
        <f>AP108*100/M108</f>
        <v>15.329842931937172</v>
      </c>
      <c r="AR108" s="15">
        <v>721.11835334476848</v>
      </c>
      <c r="AS108" s="33">
        <f>AR108*100/M108</f>
        <v>15.101955043869498</v>
      </c>
      <c r="AT108" s="13"/>
      <c r="AU108" s="13">
        <v>34519</v>
      </c>
      <c r="AV108" s="33">
        <f>AU108/M108</f>
        <v>7.2291099476439786</v>
      </c>
      <c r="AW108" s="33">
        <f>AU108/AC108</f>
        <v>3.5073155862629548</v>
      </c>
      <c r="AX108" s="13"/>
      <c r="AY108" s="13"/>
      <c r="AZ108" s="13"/>
      <c r="BA108" s="13">
        <f>AX108+AY108+AZ108</f>
        <v>0</v>
      </c>
      <c r="BB108" s="15">
        <v>3244.2993550967353</v>
      </c>
      <c r="BC108" s="15">
        <v>8619.0125276344879</v>
      </c>
      <c r="BD108" s="33">
        <f>BC108/M108</f>
        <v>1.8050288015988456</v>
      </c>
      <c r="BE108" s="18">
        <v>1.9327740838874168</v>
      </c>
      <c r="BF108" s="33">
        <f>BE108*2000/M108</f>
        <v>0.80953888330363</v>
      </c>
      <c r="BG108" s="13">
        <v>16</v>
      </c>
      <c r="BH108" s="13" t="s">
        <v>11</v>
      </c>
      <c r="BI108" s="13" t="s">
        <v>11</v>
      </c>
      <c r="BJ108" s="13" t="s">
        <v>11</v>
      </c>
      <c r="BK108" s="13" t="s">
        <v>11</v>
      </c>
      <c r="BL108" s="13" t="s">
        <v>11</v>
      </c>
      <c r="BM108" s="13" t="s">
        <v>11</v>
      </c>
      <c r="BN108" s="14" t="s">
        <v>11</v>
      </c>
    </row>
    <row r="109" spans="1:66" ht="20.100000000000001" customHeight="1" x14ac:dyDescent="0.25">
      <c r="A109" s="43" t="s">
        <v>358</v>
      </c>
      <c r="B109" s="13" t="s">
        <v>359</v>
      </c>
      <c r="C109" s="13" t="s">
        <v>360</v>
      </c>
      <c r="D109" s="13">
        <v>44780</v>
      </c>
      <c r="E109" s="13" t="s">
        <v>358</v>
      </c>
      <c r="F109" s="13">
        <v>44098</v>
      </c>
      <c r="G109" s="13">
        <v>200000438</v>
      </c>
      <c r="H109" s="13" t="s">
        <v>42</v>
      </c>
      <c r="I109" s="13">
        <v>99</v>
      </c>
      <c r="J109" s="13">
        <v>1</v>
      </c>
      <c r="K109" s="13">
        <v>1</v>
      </c>
      <c r="L109" s="13" t="s">
        <v>94</v>
      </c>
      <c r="M109" s="13">
        <v>5717</v>
      </c>
      <c r="N109" s="13" t="s">
        <v>11</v>
      </c>
      <c r="O109" s="13" t="s">
        <v>11</v>
      </c>
      <c r="P109" s="13"/>
      <c r="Q109" s="13">
        <v>12</v>
      </c>
      <c r="R109" s="13">
        <v>9</v>
      </c>
      <c r="S109" s="13">
        <v>0</v>
      </c>
      <c r="T109" s="13" t="s">
        <v>11</v>
      </c>
      <c r="U109" s="13" t="s">
        <v>17</v>
      </c>
      <c r="V109" s="13">
        <v>80</v>
      </c>
      <c r="W109" s="22">
        <f>V109/M109</f>
        <v>1.3993353157250307E-2</v>
      </c>
      <c r="X109" s="13">
        <v>11154</v>
      </c>
      <c r="Y109" s="13">
        <v>59</v>
      </c>
      <c r="Z109" s="13">
        <v>1757</v>
      </c>
      <c r="AA109" s="13">
        <v>9</v>
      </c>
      <c r="AB109" s="13">
        <v>17</v>
      </c>
      <c r="AC109" s="31">
        <f>X109+Y109+Z109+AA109</f>
        <v>12979</v>
      </c>
      <c r="AD109" s="30">
        <f>AC109/M109</f>
        <v>2.2702466328493967</v>
      </c>
      <c r="AE109" s="30">
        <f>AC109/V109</f>
        <v>162.23750000000001</v>
      </c>
      <c r="AF109" s="13">
        <v>759</v>
      </c>
      <c r="AG109" s="13">
        <v>1</v>
      </c>
      <c r="AH109" s="13">
        <v>274</v>
      </c>
      <c r="AI109" s="13">
        <v>4</v>
      </c>
      <c r="AJ109" s="13">
        <f>AF109+AG109+AH109+AI109</f>
        <v>1038</v>
      </c>
      <c r="AK109" s="33">
        <f>AJ109*100/M109</f>
        <v>18.156375721532271</v>
      </c>
      <c r="AL109" s="33">
        <f>AC109/AJ109</f>
        <v>12.503853564547207</v>
      </c>
      <c r="AM109" s="33">
        <f>AL109/2</f>
        <v>6.2519267822736033</v>
      </c>
      <c r="AN109" s="13">
        <v>0</v>
      </c>
      <c r="AO109" s="13">
        <v>29</v>
      </c>
      <c r="AP109" s="13">
        <v>848</v>
      </c>
      <c r="AQ109" s="33">
        <f>AP109*100/M109</f>
        <v>14.832954346685325</v>
      </c>
      <c r="AR109" s="15">
        <v>848.85459257126399</v>
      </c>
      <c r="AS109" s="33">
        <f>AR109*100/M109</f>
        <v>14.847902616254398</v>
      </c>
      <c r="AT109" s="13">
        <v>4081</v>
      </c>
      <c r="AU109" s="13">
        <v>20637</v>
      </c>
      <c r="AV109" s="33">
        <f>AU109/M109</f>
        <v>3.6097603638271822</v>
      </c>
      <c r="AW109" s="33">
        <f>AU109/AC109</f>
        <v>1.5900300485399492</v>
      </c>
      <c r="AX109" s="13">
        <v>418</v>
      </c>
      <c r="AY109" s="13">
        <v>5</v>
      </c>
      <c r="AZ109" s="13">
        <v>22</v>
      </c>
      <c r="BA109" s="13">
        <f>AX109+AY109+AZ109</f>
        <v>445</v>
      </c>
      <c r="BB109" s="15">
        <v>118.02283021457657</v>
      </c>
      <c r="BC109" s="15">
        <v>20407.698675496689</v>
      </c>
      <c r="BD109" s="33">
        <f>BC109/M109</f>
        <v>3.569651683662181</v>
      </c>
      <c r="BE109" s="19">
        <v>1.6</v>
      </c>
      <c r="BF109" s="33">
        <f>BE109*2000/M109</f>
        <v>0.55973412629001229</v>
      </c>
      <c r="BG109" s="13">
        <v>15</v>
      </c>
      <c r="BH109" s="13" t="s">
        <v>11</v>
      </c>
      <c r="BI109" s="13" t="s">
        <v>10</v>
      </c>
      <c r="BJ109" s="13" t="s">
        <v>10</v>
      </c>
      <c r="BK109" s="13" t="s">
        <v>11</v>
      </c>
      <c r="BL109" s="13" t="s">
        <v>11</v>
      </c>
      <c r="BM109" s="13" t="s">
        <v>10</v>
      </c>
      <c r="BN109" s="14" t="s">
        <v>10</v>
      </c>
    </row>
    <row r="110" spans="1:66" ht="20.100000000000001" customHeight="1" x14ac:dyDescent="0.25">
      <c r="A110" s="43" t="s">
        <v>515</v>
      </c>
      <c r="B110" s="13" t="s">
        <v>516</v>
      </c>
      <c r="C110" s="13" t="s">
        <v>517</v>
      </c>
      <c r="D110" s="13">
        <v>44520</v>
      </c>
      <c r="E110" s="13" t="s">
        <v>515</v>
      </c>
      <c r="F110" s="13">
        <v>44099</v>
      </c>
      <c r="G110" s="13">
        <v>200072726</v>
      </c>
      <c r="H110" s="13" t="s">
        <v>258</v>
      </c>
      <c r="I110" s="13">
        <v>149</v>
      </c>
      <c r="J110" s="13">
        <v>1</v>
      </c>
      <c r="K110" s="13">
        <v>1</v>
      </c>
      <c r="L110" s="13" t="s">
        <v>257</v>
      </c>
      <c r="M110" s="13">
        <v>2024</v>
      </c>
      <c r="N110" s="13" t="s">
        <v>10</v>
      </c>
      <c r="O110" s="13" t="s">
        <v>11</v>
      </c>
      <c r="P110" s="13"/>
      <c r="Q110" s="13">
        <v>13</v>
      </c>
      <c r="R110" s="13">
        <v>12</v>
      </c>
      <c r="S110" s="13">
        <v>1</v>
      </c>
      <c r="T110" s="13" t="s">
        <v>10</v>
      </c>
      <c r="U110" s="13" t="s">
        <v>17</v>
      </c>
      <c r="V110" s="13">
        <v>137</v>
      </c>
      <c r="W110" s="22">
        <f>V110/M110</f>
        <v>6.768774703557312E-2</v>
      </c>
      <c r="X110" s="13">
        <v>4622</v>
      </c>
      <c r="Y110" s="13">
        <v>206</v>
      </c>
      <c r="Z110" s="13">
        <v>415</v>
      </c>
      <c r="AA110" s="13">
        <v>0</v>
      </c>
      <c r="AB110" s="13">
        <v>9</v>
      </c>
      <c r="AC110" s="31">
        <f>X110+Y110+Z110+AA110</f>
        <v>5243</v>
      </c>
      <c r="AD110" s="30">
        <f>AC110/M110</f>
        <v>2.5904150197628457</v>
      </c>
      <c r="AE110" s="30">
        <f>AC110/V110</f>
        <v>38.270072992700733</v>
      </c>
      <c r="AF110" s="13">
        <v>257</v>
      </c>
      <c r="AG110" s="13">
        <v>32</v>
      </c>
      <c r="AH110" s="13">
        <v>32</v>
      </c>
      <c r="AI110" s="13">
        <v>0</v>
      </c>
      <c r="AJ110" s="13">
        <f>AF110+AG110+AH110+AI110</f>
        <v>321</v>
      </c>
      <c r="AK110" s="33">
        <f>AJ110*100/M110</f>
        <v>15.859683794466402</v>
      </c>
      <c r="AL110" s="33">
        <f>AC110/AJ110</f>
        <v>16.333333333333332</v>
      </c>
      <c r="AM110" s="33">
        <f>AL110/2</f>
        <v>8.1666666666666661</v>
      </c>
      <c r="AN110" s="13">
        <v>7</v>
      </c>
      <c r="AO110" s="13">
        <v>123</v>
      </c>
      <c r="AP110" s="13">
        <v>332</v>
      </c>
      <c r="AQ110" s="33">
        <f>AP110*100/M110</f>
        <v>16.403162055335969</v>
      </c>
      <c r="AR110" s="15">
        <v>211.0728476821192</v>
      </c>
      <c r="AS110" s="33">
        <f>AR110*100/M110</f>
        <v>10.428500379551345</v>
      </c>
      <c r="AT110" s="13">
        <v>3222</v>
      </c>
      <c r="AU110" s="13">
        <v>8035</v>
      </c>
      <c r="AV110" s="33">
        <f>AU110/M110</f>
        <v>3.9698616600790513</v>
      </c>
      <c r="AW110" s="33">
        <f>AU110/AC110</f>
        <v>1.5325195498760251</v>
      </c>
      <c r="AX110" s="13">
        <v>1073</v>
      </c>
      <c r="AY110" s="13">
        <v>4</v>
      </c>
      <c r="AZ110" s="13">
        <v>65</v>
      </c>
      <c r="BA110" s="13">
        <f>AX110+AY110+AZ110</f>
        <v>1142</v>
      </c>
      <c r="BB110" s="15">
        <v>1375.1370684266083</v>
      </c>
      <c r="BC110" s="15">
        <v>3065.6478658536585</v>
      </c>
      <c r="BD110" s="33">
        <f>BC110/M110</f>
        <v>1.5146481550660369</v>
      </c>
      <c r="BE110" s="16">
        <v>1.2</v>
      </c>
      <c r="BF110" s="33">
        <f>BE110*2000/M110</f>
        <v>1.1857707509881423</v>
      </c>
      <c r="BG110" s="13">
        <v>4</v>
      </c>
      <c r="BH110" s="13" t="s">
        <v>11</v>
      </c>
      <c r="BI110" s="13" t="s">
        <v>10</v>
      </c>
      <c r="BJ110" s="13" t="s">
        <v>10</v>
      </c>
      <c r="BK110" s="13" t="s">
        <v>10</v>
      </c>
      <c r="BL110" s="13" t="s">
        <v>10</v>
      </c>
      <c r="BM110" s="13" t="s">
        <v>10</v>
      </c>
      <c r="BN110" s="14" t="s">
        <v>10</v>
      </c>
    </row>
    <row r="111" spans="1:66" ht="20.100000000000001" customHeight="1" x14ac:dyDescent="0.25">
      <c r="A111" s="43" t="s">
        <v>473</v>
      </c>
      <c r="B111" s="13" t="s">
        <v>474</v>
      </c>
      <c r="C111" s="13" t="s">
        <v>475</v>
      </c>
      <c r="D111" s="13">
        <v>44690</v>
      </c>
      <c r="E111" s="13" t="s">
        <v>473</v>
      </c>
      <c r="F111" s="13">
        <v>44100</v>
      </c>
      <c r="G111" s="13">
        <v>200067635</v>
      </c>
      <c r="H111" s="13" t="s">
        <v>82</v>
      </c>
      <c r="I111" s="13">
        <v>136</v>
      </c>
      <c r="J111" s="13">
        <v>1</v>
      </c>
      <c r="K111" s="13">
        <v>1</v>
      </c>
      <c r="L111" s="13"/>
      <c r="M111" s="13">
        <v>2399</v>
      </c>
      <c r="N111" s="13" t="s">
        <v>11</v>
      </c>
      <c r="O111" s="13" t="s">
        <v>11</v>
      </c>
      <c r="P111" s="13"/>
      <c r="Q111" s="13">
        <v>6.5</v>
      </c>
      <c r="R111" s="13">
        <v>15</v>
      </c>
      <c r="S111" s="13">
        <v>0</v>
      </c>
      <c r="T111" s="13" t="s">
        <v>11</v>
      </c>
      <c r="U111" s="13" t="s">
        <v>54</v>
      </c>
      <c r="V111" s="13">
        <v>110</v>
      </c>
      <c r="W111" s="22">
        <f>V111/M111</f>
        <v>4.5852438516048352E-2</v>
      </c>
      <c r="X111" s="13">
        <v>3148</v>
      </c>
      <c r="Y111" s="13">
        <v>0</v>
      </c>
      <c r="Z111" s="13">
        <v>0</v>
      </c>
      <c r="AA111" s="13"/>
      <c r="AB111" s="13">
        <v>0</v>
      </c>
      <c r="AC111" s="31">
        <f>X111+Y111+Z111+AA111</f>
        <v>3148</v>
      </c>
      <c r="AD111" s="30">
        <f>AC111/M111</f>
        <v>1.3122134222592747</v>
      </c>
      <c r="AE111" s="30">
        <f>AC111/V111</f>
        <v>28.618181818181817</v>
      </c>
      <c r="AF111" s="13">
        <v>213</v>
      </c>
      <c r="AG111" s="13">
        <v>0</v>
      </c>
      <c r="AH111" s="13">
        <v>0</v>
      </c>
      <c r="AI111" s="13"/>
      <c r="AJ111" s="13">
        <f>AF111+AG111+AH111+AI111</f>
        <v>213</v>
      </c>
      <c r="AK111" s="33">
        <f>AJ111*100/M111</f>
        <v>8.878699458107544</v>
      </c>
      <c r="AL111" s="33">
        <f>AC111/AJ111</f>
        <v>14.779342723004694</v>
      </c>
      <c r="AM111" s="33">
        <f>AL111/2</f>
        <v>7.389671361502347</v>
      </c>
      <c r="AN111" s="13">
        <v>0</v>
      </c>
      <c r="AO111" s="13">
        <v>0</v>
      </c>
      <c r="AP111" s="13">
        <v>386</v>
      </c>
      <c r="AQ111" s="33">
        <f>AP111*100/M111</f>
        <v>16.090037515631511</v>
      </c>
      <c r="AR111" s="13">
        <v>319</v>
      </c>
      <c r="AS111" s="33">
        <f>AR111*100/M111</f>
        <v>13.297207169654023</v>
      </c>
      <c r="AT111" s="13">
        <v>6550</v>
      </c>
      <c r="AU111" s="13">
        <v>8386</v>
      </c>
      <c r="AV111" s="33">
        <f>AU111/M111</f>
        <v>3.495623176323468</v>
      </c>
      <c r="AW111" s="33">
        <f>AU111/AC111</f>
        <v>2.6639135959339262</v>
      </c>
      <c r="AX111" s="13">
        <v>2211</v>
      </c>
      <c r="AY111" s="13"/>
      <c r="AZ111" s="13"/>
      <c r="BA111" s="13">
        <f>AX111+AY111+AZ111</f>
        <v>2211</v>
      </c>
      <c r="BB111" s="13"/>
      <c r="BC111" s="13">
        <v>116</v>
      </c>
      <c r="BD111" s="33">
        <f>BC111/M111</f>
        <v>4.8353480616923718E-2</v>
      </c>
      <c r="BE111" s="13"/>
      <c r="BF111" s="33">
        <f>BE111*2000/M111</f>
        <v>0</v>
      </c>
      <c r="BG111" s="13">
        <v>23</v>
      </c>
      <c r="BH111" s="13" t="s">
        <v>11</v>
      </c>
      <c r="BI111" s="13" t="s">
        <v>11</v>
      </c>
      <c r="BJ111" s="13" t="s">
        <v>11</v>
      </c>
      <c r="BK111" s="13" t="s">
        <v>10</v>
      </c>
      <c r="BL111" s="13" t="s">
        <v>11</v>
      </c>
      <c r="BM111" s="13" t="s">
        <v>11</v>
      </c>
      <c r="BN111" s="14" t="s">
        <v>11</v>
      </c>
    </row>
    <row r="112" spans="1:66" ht="20.100000000000001" customHeight="1" x14ac:dyDescent="0.25">
      <c r="A112" s="43" t="s">
        <v>377</v>
      </c>
      <c r="B112" s="13" t="s">
        <v>378</v>
      </c>
      <c r="C112" s="13" t="s">
        <v>72</v>
      </c>
      <c r="D112" s="13">
        <v>44140</v>
      </c>
      <c r="E112" s="13" t="s">
        <v>377</v>
      </c>
      <c r="F112" s="13">
        <v>44102</v>
      </c>
      <c r="G112" s="13">
        <v>244400438</v>
      </c>
      <c r="H112" s="13" t="s">
        <v>51</v>
      </c>
      <c r="I112" s="13">
        <v>104</v>
      </c>
      <c r="J112" s="13">
        <v>1</v>
      </c>
      <c r="K112" s="13">
        <v>1</v>
      </c>
      <c r="L112" s="13" t="s">
        <v>379</v>
      </c>
      <c r="M112" s="13">
        <v>3418</v>
      </c>
      <c r="N112" s="13" t="s">
        <v>11</v>
      </c>
      <c r="O112" s="13" t="s">
        <v>11</v>
      </c>
      <c r="P112" s="13"/>
      <c r="Q112" s="13">
        <v>9</v>
      </c>
      <c r="R112" s="13">
        <v>21</v>
      </c>
      <c r="S112" s="13">
        <v>0</v>
      </c>
      <c r="T112" s="13" t="s">
        <v>11</v>
      </c>
      <c r="U112" s="13" t="s">
        <v>17</v>
      </c>
      <c r="V112" s="13">
        <v>240</v>
      </c>
      <c r="W112" s="22">
        <f>V112/M112</f>
        <v>7.0216500877706256E-2</v>
      </c>
      <c r="X112" s="13">
        <v>8413</v>
      </c>
      <c r="Y112" s="13">
        <v>0</v>
      </c>
      <c r="Z112" s="13">
        <v>0</v>
      </c>
      <c r="AA112" s="13"/>
      <c r="AB112" s="13">
        <v>11</v>
      </c>
      <c r="AC112" s="31">
        <f>X112+Y112+Z112+AA112</f>
        <v>8413</v>
      </c>
      <c r="AD112" s="30">
        <f>AC112/M112</f>
        <v>2.4613809245172615</v>
      </c>
      <c r="AE112" s="30">
        <f>AC112/V112</f>
        <v>35.054166666666667</v>
      </c>
      <c r="AF112" s="13">
        <v>673</v>
      </c>
      <c r="AG112" s="13">
        <v>0</v>
      </c>
      <c r="AH112" s="13">
        <v>0</v>
      </c>
      <c r="AI112" s="13"/>
      <c r="AJ112" s="13">
        <f>AF112+AG112+AH112+AI112</f>
        <v>673</v>
      </c>
      <c r="AK112" s="33">
        <f>AJ112*100/M112</f>
        <v>19.689877121123462</v>
      </c>
      <c r="AL112" s="33">
        <f>AC112/AJ112</f>
        <v>12.50074294205052</v>
      </c>
      <c r="AM112" s="33">
        <f>AL112/2</f>
        <v>6.25037147102526</v>
      </c>
      <c r="AN112" s="13">
        <v>0</v>
      </c>
      <c r="AO112" s="13">
        <v>0</v>
      </c>
      <c r="AP112" s="13">
        <v>703</v>
      </c>
      <c r="AQ112" s="33">
        <f>AP112*100/M112</f>
        <v>20.567583382094792</v>
      </c>
      <c r="AR112" s="13">
        <v>544</v>
      </c>
      <c r="AS112" s="33">
        <f>AR112*100/M112</f>
        <v>15.915740198946752</v>
      </c>
      <c r="AT112" s="13">
        <v>3832</v>
      </c>
      <c r="AU112" s="13">
        <v>16494</v>
      </c>
      <c r="AV112" s="33">
        <f>AU112/M112</f>
        <v>4.8256290228203627</v>
      </c>
      <c r="AW112" s="33">
        <f>AU112/AC112</f>
        <v>1.960537263758469</v>
      </c>
      <c r="AX112" s="13">
        <v>1823</v>
      </c>
      <c r="AY112" s="13">
        <v>0</v>
      </c>
      <c r="AZ112" s="13">
        <v>0</v>
      </c>
      <c r="BA112" s="13">
        <f>AX112+AY112+AZ112</f>
        <v>1823</v>
      </c>
      <c r="BB112" s="13">
        <v>2822</v>
      </c>
      <c r="BC112" s="13">
        <v>8200</v>
      </c>
      <c r="BD112" s="33">
        <f>BC112/M112</f>
        <v>2.3990637799882975</v>
      </c>
      <c r="BE112" s="13">
        <v>1</v>
      </c>
      <c r="BF112" s="33">
        <f>BE112*2000/M112</f>
        <v>0.58513750731421887</v>
      </c>
      <c r="BG112" s="13">
        <v>12</v>
      </c>
      <c r="BH112" s="13" t="s">
        <v>10</v>
      </c>
      <c r="BI112" s="13" t="s">
        <v>10</v>
      </c>
      <c r="BJ112" s="13" t="s">
        <v>10</v>
      </c>
      <c r="BK112" s="13" t="s">
        <v>11</v>
      </c>
      <c r="BL112" s="13" t="s">
        <v>11</v>
      </c>
      <c r="BM112" s="13" t="s">
        <v>10</v>
      </c>
      <c r="BN112" s="14" t="s">
        <v>10</v>
      </c>
    </row>
    <row r="113" spans="1:66" ht="20.100000000000001" customHeight="1" x14ac:dyDescent="0.25">
      <c r="A113" s="43" t="s">
        <v>153</v>
      </c>
      <c r="B113" s="13" t="s">
        <v>154</v>
      </c>
      <c r="C113" s="13" t="s">
        <v>155</v>
      </c>
      <c r="D113" s="13">
        <v>44550</v>
      </c>
      <c r="E113" s="13" t="s">
        <v>153</v>
      </c>
      <c r="F113" s="13">
        <v>44103</v>
      </c>
      <c r="G113" s="13">
        <v>244400644</v>
      </c>
      <c r="H113" s="13" t="s">
        <v>59</v>
      </c>
      <c r="I113" s="13">
        <v>37</v>
      </c>
      <c r="J113" s="13">
        <v>1</v>
      </c>
      <c r="K113" s="13">
        <v>1</v>
      </c>
      <c r="L113" s="13" t="s">
        <v>58</v>
      </c>
      <c r="M113" s="13">
        <v>7385</v>
      </c>
      <c r="N113" s="13" t="s">
        <v>10</v>
      </c>
      <c r="O113" s="13" t="s">
        <v>11</v>
      </c>
      <c r="P113" s="13"/>
      <c r="Q113" s="13">
        <v>19</v>
      </c>
      <c r="R113" s="13">
        <v>45</v>
      </c>
      <c r="S113" s="13">
        <v>5</v>
      </c>
      <c r="T113" s="13" t="s">
        <v>10</v>
      </c>
      <c r="U113" s="13" t="s">
        <v>810</v>
      </c>
      <c r="V113" s="13">
        <v>620</v>
      </c>
      <c r="W113" s="22">
        <f>V113/M113</f>
        <v>8.3953960731211918E-2</v>
      </c>
      <c r="X113" s="13">
        <v>9197</v>
      </c>
      <c r="Y113" s="13">
        <v>1917</v>
      </c>
      <c r="Z113" s="13">
        <v>1175</v>
      </c>
      <c r="AA113" s="13">
        <v>0</v>
      </c>
      <c r="AB113" s="13">
        <v>24</v>
      </c>
      <c r="AC113" s="31">
        <f>X113+Y113+Z113+AA113</f>
        <v>12289</v>
      </c>
      <c r="AD113" s="30">
        <f>AC113/M113</f>
        <v>1.6640487474610697</v>
      </c>
      <c r="AE113" s="30">
        <f>AC113/V113</f>
        <v>19.820967741935483</v>
      </c>
      <c r="AF113" s="13">
        <v>564</v>
      </c>
      <c r="AG113" s="13">
        <v>0</v>
      </c>
      <c r="AH113" s="13">
        <v>76</v>
      </c>
      <c r="AI113" s="13">
        <v>0</v>
      </c>
      <c r="AJ113" s="13">
        <f>AF113+AG113+AH113+AI113</f>
        <v>640</v>
      </c>
      <c r="AK113" s="33">
        <f>AJ113*100/M113</f>
        <v>8.6662153012863907</v>
      </c>
      <c r="AL113" s="33">
        <f>AC113/AJ113</f>
        <v>19.201562500000001</v>
      </c>
      <c r="AM113" s="33">
        <f>AL113/2</f>
        <v>9.6007812500000007</v>
      </c>
      <c r="AN113" s="13">
        <v>2</v>
      </c>
      <c r="AO113" s="13">
        <v>31</v>
      </c>
      <c r="AP113" s="13">
        <v>1162</v>
      </c>
      <c r="AQ113" s="33">
        <f>AP113*100/M113</f>
        <v>15.734597156398104</v>
      </c>
      <c r="AR113" s="15">
        <v>829.55383007316709</v>
      </c>
      <c r="AS113" s="33">
        <f>AR113*100/M113</f>
        <v>11.232956399095018</v>
      </c>
      <c r="AT113" s="13"/>
      <c r="AU113" s="13">
        <v>28316</v>
      </c>
      <c r="AV113" s="33">
        <f>AU113/M113</f>
        <v>3.8342586323628978</v>
      </c>
      <c r="AW113" s="33">
        <f>AU113/AC113</f>
        <v>2.3041744649686713</v>
      </c>
      <c r="AX113" s="13">
        <v>626</v>
      </c>
      <c r="AY113" s="13">
        <v>1</v>
      </c>
      <c r="AZ113" s="13">
        <v>28</v>
      </c>
      <c r="BA113" s="13">
        <f>AX113+AY113+AZ113</f>
        <v>655</v>
      </c>
      <c r="BB113" s="15">
        <v>6056.3904018949188</v>
      </c>
      <c r="BC113" s="13">
        <v>15317</v>
      </c>
      <c r="BD113" s="33">
        <f>BC113/M113</f>
        <v>2.0740690589031821</v>
      </c>
      <c r="BE113" s="16">
        <v>4.2</v>
      </c>
      <c r="BF113" s="33">
        <f>BE113*2000/M113</f>
        <v>1.1374407582938388</v>
      </c>
      <c r="BG113" s="13"/>
      <c r="BH113" s="13" t="s">
        <v>10</v>
      </c>
      <c r="BI113" s="13" t="s">
        <v>10</v>
      </c>
      <c r="BJ113" s="13" t="s">
        <v>10</v>
      </c>
      <c r="BK113" s="13" t="s">
        <v>10</v>
      </c>
      <c r="BL113" s="13" t="s">
        <v>10</v>
      </c>
      <c r="BM113" s="13" t="s">
        <v>10</v>
      </c>
      <c r="BN113" s="14" t="s">
        <v>10</v>
      </c>
    </row>
    <row r="114" spans="1:66" ht="20.100000000000001" customHeight="1" x14ac:dyDescent="0.25">
      <c r="A114" s="43" t="s">
        <v>556</v>
      </c>
      <c r="B114" s="13" t="s">
        <v>557</v>
      </c>
      <c r="C114" s="13" t="s">
        <v>558</v>
      </c>
      <c r="D114" s="13">
        <v>44590</v>
      </c>
      <c r="E114" s="13" t="s">
        <v>556</v>
      </c>
      <c r="F114" s="13">
        <v>44105</v>
      </c>
      <c r="G114" s="13">
        <v>200072726</v>
      </c>
      <c r="H114" s="13" t="s">
        <v>258</v>
      </c>
      <c r="I114" s="13">
        <v>162</v>
      </c>
      <c r="J114" s="13">
        <v>1</v>
      </c>
      <c r="K114" s="13">
        <v>1</v>
      </c>
      <c r="L114" s="13" t="s">
        <v>527</v>
      </c>
      <c r="M114" s="13">
        <v>363</v>
      </c>
      <c r="N114" s="13" t="s">
        <v>10</v>
      </c>
      <c r="O114" s="13" t="s">
        <v>11</v>
      </c>
      <c r="P114" s="13"/>
      <c r="Q114" s="13">
        <v>4</v>
      </c>
      <c r="R114" s="13">
        <v>7</v>
      </c>
      <c r="S114" s="13">
        <v>1</v>
      </c>
      <c r="T114" s="13" t="s">
        <v>10</v>
      </c>
      <c r="U114" s="13" t="s">
        <v>17</v>
      </c>
      <c r="V114" s="13">
        <v>70</v>
      </c>
      <c r="W114" s="22">
        <f>V114/M114</f>
        <v>0.1928374655647383</v>
      </c>
      <c r="X114" s="13">
        <v>1988</v>
      </c>
      <c r="Y114" s="13">
        <v>0</v>
      </c>
      <c r="Z114" s="13">
        <v>0</v>
      </c>
      <c r="AA114" s="13"/>
      <c r="AB114" s="13">
        <v>3</v>
      </c>
      <c r="AC114" s="31">
        <f>X114+Y114+Z114+AA114</f>
        <v>1988</v>
      </c>
      <c r="AD114" s="30">
        <f>AC114/M114</f>
        <v>5.4765840220385673</v>
      </c>
      <c r="AE114" s="30">
        <f>AC114/V114</f>
        <v>28.4</v>
      </c>
      <c r="AF114" s="13">
        <v>233</v>
      </c>
      <c r="AG114" s="13">
        <v>0</v>
      </c>
      <c r="AH114" s="13">
        <v>0</v>
      </c>
      <c r="AI114" s="13"/>
      <c r="AJ114" s="13">
        <f>AF114+AG114+AH114+AI114</f>
        <v>233</v>
      </c>
      <c r="AK114" s="33">
        <f>AJ114*100/M114</f>
        <v>64.187327823691462</v>
      </c>
      <c r="AL114" s="33">
        <f>AC114/AJ114</f>
        <v>8.5321888412017159</v>
      </c>
      <c r="AM114" s="33">
        <f>AL114/2</f>
        <v>4.266094420600858</v>
      </c>
      <c r="AN114" s="13"/>
      <c r="AO114" s="13"/>
      <c r="AP114" s="13">
        <v>46</v>
      </c>
      <c r="AQ114" s="33">
        <f>AP114*100/M114</f>
        <v>12.672176308539944</v>
      </c>
      <c r="AR114" s="15">
        <v>29.245033112582782</v>
      </c>
      <c r="AS114" s="33">
        <f>AR114*100/M114</f>
        <v>8.0564829511247336</v>
      </c>
      <c r="AT114" s="13">
        <v>533</v>
      </c>
      <c r="AU114" s="13">
        <v>1288</v>
      </c>
      <c r="AV114" s="33">
        <f>AU114/M114</f>
        <v>3.5482093663911844</v>
      </c>
      <c r="AW114" s="33">
        <f>AU114/AC114</f>
        <v>0.647887323943662</v>
      </c>
      <c r="AX114" s="13">
        <v>305</v>
      </c>
      <c r="AY114" s="13"/>
      <c r="AZ114" s="13">
        <v>3</v>
      </c>
      <c r="BA114" s="13">
        <f>AX114+AY114+AZ114</f>
        <v>308</v>
      </c>
      <c r="BB114" s="15">
        <v>220.43267506328206</v>
      </c>
      <c r="BC114" s="15">
        <v>2225.2210365853657</v>
      </c>
      <c r="BD114" s="33">
        <f>BC114/M114</f>
        <v>6.1300855002351673</v>
      </c>
      <c r="BE114" s="16">
        <v>0.4</v>
      </c>
      <c r="BF114" s="33">
        <f>BE114*2000/M114</f>
        <v>2.2038567493112948</v>
      </c>
      <c r="BG114" s="13">
        <v>1</v>
      </c>
      <c r="BH114" s="13" t="s">
        <v>11</v>
      </c>
      <c r="BI114" s="13" t="s">
        <v>11</v>
      </c>
      <c r="BJ114" s="13" t="s">
        <v>10</v>
      </c>
      <c r="BK114" s="13" t="s">
        <v>11</v>
      </c>
      <c r="BL114" s="13" t="s">
        <v>10</v>
      </c>
      <c r="BM114" s="13" t="s">
        <v>11</v>
      </c>
      <c r="BN114" s="14" t="s">
        <v>10</v>
      </c>
    </row>
    <row r="115" spans="1:66" ht="20.100000000000001" customHeight="1" x14ac:dyDescent="0.25">
      <c r="A115" s="43" t="s">
        <v>639</v>
      </c>
      <c r="B115" s="13" t="s">
        <v>640</v>
      </c>
      <c r="C115" s="13" t="s">
        <v>641</v>
      </c>
      <c r="D115" s="13">
        <v>44850</v>
      </c>
      <c r="E115" s="13" t="s">
        <v>639</v>
      </c>
      <c r="F115" s="13">
        <v>44107</v>
      </c>
      <c r="G115" s="13">
        <v>244400552</v>
      </c>
      <c r="H115" s="13" t="s">
        <v>12</v>
      </c>
      <c r="I115" s="13">
        <v>189</v>
      </c>
      <c r="J115" s="13">
        <v>1</v>
      </c>
      <c r="K115" s="13">
        <v>1</v>
      </c>
      <c r="L115" s="13" t="s">
        <v>9</v>
      </c>
      <c r="M115" s="13">
        <v>2036</v>
      </c>
      <c r="N115" s="13" t="s">
        <v>11</v>
      </c>
      <c r="O115" s="13" t="s">
        <v>10</v>
      </c>
      <c r="P115" s="13" t="s">
        <v>631</v>
      </c>
      <c r="Q115" s="13">
        <v>8</v>
      </c>
      <c r="R115" s="13">
        <v>5</v>
      </c>
      <c r="S115" s="13">
        <v>1</v>
      </c>
      <c r="T115" s="13" t="s">
        <v>10</v>
      </c>
      <c r="U115" s="13" t="s">
        <v>68</v>
      </c>
      <c r="V115" s="13">
        <v>87</v>
      </c>
      <c r="W115" s="22">
        <f>V115/M115</f>
        <v>4.2730844793713162E-2</v>
      </c>
      <c r="X115" s="13">
        <v>3619</v>
      </c>
      <c r="Y115" s="13">
        <v>111</v>
      </c>
      <c r="Z115" s="13">
        <v>335</v>
      </c>
      <c r="AA115" s="13">
        <v>0</v>
      </c>
      <c r="AB115" s="13">
        <v>12</v>
      </c>
      <c r="AC115" s="31">
        <f>X115+Y115+Z115+AA115</f>
        <v>4065</v>
      </c>
      <c r="AD115" s="30">
        <f>AC115/M115</f>
        <v>1.9965618860510805</v>
      </c>
      <c r="AE115" s="30">
        <f>AC115/V115</f>
        <v>46.724137931034484</v>
      </c>
      <c r="AF115" s="13">
        <v>294</v>
      </c>
      <c r="AG115" s="13">
        <v>0</v>
      </c>
      <c r="AH115" s="13">
        <v>21</v>
      </c>
      <c r="AI115" s="13">
        <v>0</v>
      </c>
      <c r="AJ115" s="13">
        <f>AF115+AG115+AH115+AI115</f>
        <v>315</v>
      </c>
      <c r="AK115" s="33">
        <f>AJ115*100/M115</f>
        <v>15.471512770137524</v>
      </c>
      <c r="AL115" s="33">
        <f>AC115/AJ115</f>
        <v>12.904761904761905</v>
      </c>
      <c r="AM115" s="33">
        <f>AL115/2</f>
        <v>6.4523809523809526</v>
      </c>
      <c r="AN115" s="13">
        <v>8</v>
      </c>
      <c r="AO115" s="13">
        <v>28</v>
      </c>
      <c r="AP115" s="13">
        <v>193</v>
      </c>
      <c r="AQ115" s="33">
        <f>AP115*100/M115</f>
        <v>9.4793713163064837</v>
      </c>
      <c r="AR115" s="15">
        <v>190.13093196112064</v>
      </c>
      <c r="AS115" s="33">
        <f>AR115*100/M115</f>
        <v>9.3384544185226233</v>
      </c>
      <c r="AT115" s="13"/>
      <c r="AU115" s="13">
        <v>7436</v>
      </c>
      <c r="AV115" s="33">
        <f>AU115/M115</f>
        <v>3.6522593320235757</v>
      </c>
      <c r="AW115" s="33">
        <f>AU115/AC115</f>
        <v>1.8292742927429275</v>
      </c>
      <c r="AX115" s="13"/>
      <c r="AY115" s="13"/>
      <c r="AZ115" s="13"/>
      <c r="BA115" s="13">
        <f>AX115+AY115+AZ115</f>
        <v>0</v>
      </c>
      <c r="BB115" s="15">
        <v>698.87916812478124</v>
      </c>
      <c r="BC115" s="15">
        <v>3946.2048636698601</v>
      </c>
      <c r="BD115" s="33">
        <f>BC115/M115</f>
        <v>1.938214569582446</v>
      </c>
      <c r="BE115" s="18">
        <v>0.41635354696795479</v>
      </c>
      <c r="BF115" s="33">
        <f>BE115*2000/M115</f>
        <v>0.40899169643217564</v>
      </c>
      <c r="BG115" s="13">
        <v>15</v>
      </c>
      <c r="BH115" s="13" t="s">
        <v>11</v>
      </c>
      <c r="BI115" s="13" t="s">
        <v>11</v>
      </c>
      <c r="BJ115" s="13" t="s">
        <v>11</v>
      </c>
      <c r="BK115" s="13" t="s">
        <v>11</v>
      </c>
      <c r="BL115" s="13" t="s">
        <v>11</v>
      </c>
      <c r="BM115" s="13" t="s">
        <v>11</v>
      </c>
      <c r="BN115" s="14" t="s">
        <v>11</v>
      </c>
    </row>
    <row r="116" spans="1:66" ht="20.100000000000001" customHeight="1" x14ac:dyDescent="0.25">
      <c r="A116" s="43" t="s">
        <v>553</v>
      </c>
      <c r="B116" s="13" t="s">
        <v>554</v>
      </c>
      <c r="C116" s="13" t="s">
        <v>555</v>
      </c>
      <c r="D116" s="13">
        <v>44390</v>
      </c>
      <c r="E116" s="13" t="s">
        <v>553</v>
      </c>
      <c r="F116" s="13">
        <v>44110</v>
      </c>
      <c r="G116" s="13">
        <v>244400503</v>
      </c>
      <c r="H116" s="13" t="s">
        <v>86</v>
      </c>
      <c r="I116" s="13">
        <v>161</v>
      </c>
      <c r="J116" s="13">
        <v>1</v>
      </c>
      <c r="K116" s="13">
        <v>1</v>
      </c>
      <c r="L116" s="13" t="s">
        <v>499</v>
      </c>
      <c r="M116" s="13">
        <v>9639</v>
      </c>
      <c r="N116" s="13" t="s">
        <v>10</v>
      </c>
      <c r="O116" s="13" t="s">
        <v>11</v>
      </c>
      <c r="P116" s="13"/>
      <c r="Q116" s="13">
        <v>24.7</v>
      </c>
      <c r="R116" s="13">
        <v>50</v>
      </c>
      <c r="S116" s="13">
        <v>6</v>
      </c>
      <c r="T116" s="13" t="s">
        <v>10</v>
      </c>
      <c r="U116" s="13" t="s">
        <v>17</v>
      </c>
      <c r="V116" s="13">
        <v>862</v>
      </c>
      <c r="W116" s="22">
        <f>V116/M116</f>
        <v>8.942836393816786E-2</v>
      </c>
      <c r="X116" s="13">
        <v>30125</v>
      </c>
      <c r="Y116" s="13">
        <v>6655</v>
      </c>
      <c r="Z116" s="13">
        <v>1416</v>
      </c>
      <c r="AA116" s="13">
        <v>55</v>
      </c>
      <c r="AB116" s="13">
        <v>65</v>
      </c>
      <c r="AC116" s="31">
        <f>X116+Y116+Z116+AA116</f>
        <v>38251</v>
      </c>
      <c r="AD116" s="30">
        <f>AC116/M116</f>
        <v>3.9683577134557528</v>
      </c>
      <c r="AE116" s="30">
        <f>AC116/V116</f>
        <v>44.374709976798144</v>
      </c>
      <c r="AF116" s="13">
        <v>1924</v>
      </c>
      <c r="AG116" s="13">
        <v>82</v>
      </c>
      <c r="AH116" s="13">
        <v>72</v>
      </c>
      <c r="AI116" s="13">
        <v>7</v>
      </c>
      <c r="AJ116" s="13">
        <f>AF116+AG116+AH116+AI116</f>
        <v>2085</v>
      </c>
      <c r="AK116" s="33">
        <f>AJ116*100/M116</f>
        <v>21.630874572051042</v>
      </c>
      <c r="AL116" s="33">
        <f>AC116/AJ116</f>
        <v>18.34580335731415</v>
      </c>
      <c r="AM116" s="33">
        <f>AL116/2</f>
        <v>9.172901678657075</v>
      </c>
      <c r="AN116" s="13">
        <v>25</v>
      </c>
      <c r="AO116" s="13">
        <v>170</v>
      </c>
      <c r="AP116" s="13">
        <v>3799</v>
      </c>
      <c r="AQ116" s="33">
        <f>AP116*100/M116</f>
        <v>39.412802157900195</v>
      </c>
      <c r="AR116" s="15">
        <v>2469.7263042042705</v>
      </c>
      <c r="AS116" s="33">
        <f>AR116*100/M116</f>
        <v>25.622225378195566</v>
      </c>
      <c r="AT116" s="13"/>
      <c r="AU116" s="13">
        <v>72460</v>
      </c>
      <c r="AV116" s="33">
        <f>AU116/M116</f>
        <v>7.5173773212988904</v>
      </c>
      <c r="AW116" s="33">
        <f>AU116/AC116</f>
        <v>1.8943295600115029</v>
      </c>
      <c r="AX116" s="13">
        <v>2012</v>
      </c>
      <c r="AY116" s="13">
        <v>34</v>
      </c>
      <c r="AZ116" s="13">
        <v>440</v>
      </c>
      <c r="BA116" s="13">
        <f>AX116+AY116+AZ116</f>
        <v>2486</v>
      </c>
      <c r="BB116" s="13">
        <v>6550</v>
      </c>
      <c r="BC116" s="13">
        <v>23550</v>
      </c>
      <c r="BD116" s="33">
        <f>BC116/M116</f>
        <v>2.4431995020230315</v>
      </c>
      <c r="BE116" s="16">
        <v>5.55</v>
      </c>
      <c r="BF116" s="33">
        <f>BE116*2000/M116</f>
        <v>1.151571739807034</v>
      </c>
      <c r="BG116" s="13">
        <v>27</v>
      </c>
      <c r="BH116" s="13" t="s">
        <v>10</v>
      </c>
      <c r="BI116" s="13" t="s">
        <v>10</v>
      </c>
      <c r="BJ116" s="13" t="s">
        <v>10</v>
      </c>
      <c r="BK116" s="13" t="s">
        <v>10</v>
      </c>
      <c r="BL116" s="13" t="s">
        <v>10</v>
      </c>
      <c r="BM116" s="13" t="s">
        <v>11</v>
      </c>
      <c r="BN116" s="14" t="s">
        <v>11</v>
      </c>
    </row>
    <row r="117" spans="1:66" ht="20.100000000000001" customHeight="1" x14ac:dyDescent="0.25">
      <c r="A117" s="43" t="s">
        <v>83</v>
      </c>
      <c r="B117" s="13" t="s">
        <v>84</v>
      </c>
      <c r="C117" s="13" t="s">
        <v>32</v>
      </c>
      <c r="D117" s="13">
        <v>44130</v>
      </c>
      <c r="E117" s="13" t="s">
        <v>83</v>
      </c>
      <c r="F117" s="13">
        <v>44111</v>
      </c>
      <c r="G117" s="13">
        <v>244400503</v>
      </c>
      <c r="H117" s="13" t="s">
        <v>86</v>
      </c>
      <c r="I117" s="13">
        <v>18</v>
      </c>
      <c r="J117" s="13">
        <v>1</v>
      </c>
      <c r="K117" s="13">
        <v>1</v>
      </c>
      <c r="L117" s="13" t="s">
        <v>85</v>
      </c>
      <c r="M117" s="13">
        <v>2374</v>
      </c>
      <c r="N117" s="13" t="s">
        <v>10</v>
      </c>
      <c r="O117" s="13" t="s">
        <v>11</v>
      </c>
      <c r="P117" s="13"/>
      <c r="Q117" s="13">
        <v>4.5</v>
      </c>
      <c r="R117" s="13">
        <v>5</v>
      </c>
      <c r="S117" s="13">
        <v>0</v>
      </c>
      <c r="T117" s="13" t="s">
        <v>11</v>
      </c>
      <c r="U117" s="13" t="s">
        <v>17</v>
      </c>
      <c r="V117" s="13">
        <v>40</v>
      </c>
      <c r="W117" s="22">
        <f>V117/M117</f>
        <v>1.6849199663016005E-2</v>
      </c>
      <c r="X117" s="13">
        <v>3630</v>
      </c>
      <c r="Y117" s="13">
        <v>0</v>
      </c>
      <c r="Z117" s="13">
        <v>0</v>
      </c>
      <c r="AA117" s="13"/>
      <c r="AB117" s="13">
        <v>5</v>
      </c>
      <c r="AC117" s="31">
        <f>X117+Y117+Z117+AA117</f>
        <v>3630</v>
      </c>
      <c r="AD117" s="30">
        <f>AC117/M117</f>
        <v>1.5290648694187026</v>
      </c>
      <c r="AE117" s="30">
        <f>AC117/V117</f>
        <v>90.75</v>
      </c>
      <c r="AF117" s="13">
        <v>298</v>
      </c>
      <c r="AG117" s="13">
        <v>0</v>
      </c>
      <c r="AH117" s="13">
        <v>0</v>
      </c>
      <c r="AI117" s="13"/>
      <c r="AJ117" s="13">
        <f>AF117+AG117+AH117+AI117</f>
        <v>298</v>
      </c>
      <c r="AK117" s="33">
        <f>AJ117*100/M117</f>
        <v>12.552653748946925</v>
      </c>
      <c r="AL117" s="33">
        <f>AC117/AJ117</f>
        <v>12.181208053691275</v>
      </c>
      <c r="AM117" s="33">
        <f>AL117/2</f>
        <v>6.0906040268456376</v>
      </c>
      <c r="AN117" s="13">
        <v>24</v>
      </c>
      <c r="AO117" s="13">
        <v>0</v>
      </c>
      <c r="AP117" s="13">
        <v>598</v>
      </c>
      <c r="AQ117" s="33">
        <f>AP117*100/M117</f>
        <v>25.18955349620893</v>
      </c>
      <c r="AR117" s="15">
        <v>388.75923398635263</v>
      </c>
      <c r="AS117" s="33">
        <f>AR117*100/M117</f>
        <v>16.375704885693033</v>
      </c>
      <c r="AT117" s="13">
        <v>1713</v>
      </c>
      <c r="AU117" s="13">
        <v>6390</v>
      </c>
      <c r="AV117" s="33">
        <f>AU117/M117</f>
        <v>2.6916596461668072</v>
      </c>
      <c r="AW117" s="33">
        <f>AU117/AC117</f>
        <v>1.7603305785123966</v>
      </c>
      <c r="AX117" s="13">
        <v>538</v>
      </c>
      <c r="AY117" s="13">
        <v>11</v>
      </c>
      <c r="AZ117" s="13">
        <v>0</v>
      </c>
      <c r="BA117" s="13">
        <f>AX117+AY117+AZ117</f>
        <v>549</v>
      </c>
      <c r="BB117" s="13"/>
      <c r="BC117" s="13">
        <v>2126</v>
      </c>
      <c r="BD117" s="33">
        <f>BC117/M117</f>
        <v>0.89553496208930072</v>
      </c>
      <c r="BE117" s="16">
        <v>0.55000000000000004</v>
      </c>
      <c r="BF117" s="33">
        <f>BE117*2000/M117</f>
        <v>0.46335299073294017</v>
      </c>
      <c r="BG117" s="13">
        <v>15</v>
      </c>
      <c r="BH117" s="13" t="s">
        <v>11</v>
      </c>
      <c r="BI117" s="13" t="s">
        <v>11</v>
      </c>
      <c r="BJ117" s="13" t="s">
        <v>10</v>
      </c>
      <c r="BK117" s="13" t="s">
        <v>11</v>
      </c>
      <c r="BL117" s="13" t="s">
        <v>10</v>
      </c>
      <c r="BM117" s="13" t="s">
        <v>11</v>
      </c>
      <c r="BN117" s="14" t="s">
        <v>10</v>
      </c>
    </row>
    <row r="118" spans="1:66" ht="20.100000000000001" customHeight="1" x14ac:dyDescent="0.25">
      <c r="A118" s="43" t="s">
        <v>524</v>
      </c>
      <c r="B118" s="13" t="s">
        <v>525</v>
      </c>
      <c r="C118" s="13" t="s">
        <v>526</v>
      </c>
      <c r="D118" s="13">
        <v>44110</v>
      </c>
      <c r="E118" s="13" t="s">
        <v>524</v>
      </c>
      <c r="F118" s="13">
        <v>44112</v>
      </c>
      <c r="G118" s="13">
        <v>200072726</v>
      </c>
      <c r="H118" s="13" t="s">
        <v>258</v>
      </c>
      <c r="I118" s="13">
        <v>152</v>
      </c>
      <c r="J118" s="13">
        <v>1</v>
      </c>
      <c r="K118" s="13">
        <v>1</v>
      </c>
      <c r="L118" s="13" t="s">
        <v>527</v>
      </c>
      <c r="M118" s="13">
        <v>590</v>
      </c>
      <c r="N118" s="13" t="s">
        <v>10</v>
      </c>
      <c r="O118" s="13" t="s">
        <v>11</v>
      </c>
      <c r="P118" s="13"/>
      <c r="Q118" s="13">
        <v>4.5</v>
      </c>
      <c r="R118" s="13">
        <v>4</v>
      </c>
      <c r="S118" s="13">
        <v>1</v>
      </c>
      <c r="T118" s="13" t="s">
        <v>10</v>
      </c>
      <c r="U118" s="13" t="s">
        <v>17</v>
      </c>
      <c r="V118" s="13">
        <v>79</v>
      </c>
      <c r="W118" s="22">
        <f>V118/M118</f>
        <v>0.13389830508474576</v>
      </c>
      <c r="X118" s="13">
        <v>1661</v>
      </c>
      <c r="Y118" s="13">
        <v>74</v>
      </c>
      <c r="Z118" s="13">
        <v>142</v>
      </c>
      <c r="AA118" s="13">
        <v>0</v>
      </c>
      <c r="AB118" s="13">
        <v>4</v>
      </c>
      <c r="AC118" s="31">
        <f>X118+Y118+Z118+AA118</f>
        <v>1877</v>
      </c>
      <c r="AD118" s="30">
        <f>AC118/M118</f>
        <v>3.18135593220339</v>
      </c>
      <c r="AE118" s="30">
        <f>AC118/V118</f>
        <v>23.759493670886076</v>
      </c>
      <c r="AF118" s="13">
        <v>211</v>
      </c>
      <c r="AG118" s="13">
        <v>1</v>
      </c>
      <c r="AH118" s="13">
        <v>6</v>
      </c>
      <c r="AI118" s="13">
        <v>0</v>
      </c>
      <c r="AJ118" s="13">
        <f>AF118+AG118+AH118+AI118</f>
        <v>218</v>
      </c>
      <c r="AK118" s="33">
        <f>AJ118*100/M118</f>
        <v>36.949152542372879</v>
      </c>
      <c r="AL118" s="33">
        <f>AC118/AJ118</f>
        <v>8.6100917431192663</v>
      </c>
      <c r="AM118" s="33">
        <f>AL118/2</f>
        <v>4.3050458715596331</v>
      </c>
      <c r="AN118" s="13">
        <v>1</v>
      </c>
      <c r="AO118" s="13">
        <v>1</v>
      </c>
      <c r="AP118" s="13">
        <v>99</v>
      </c>
      <c r="AQ118" s="33">
        <f>AP118*100/M118</f>
        <v>16.779661016949152</v>
      </c>
      <c r="AR118" s="15">
        <v>62.940397350993379</v>
      </c>
      <c r="AS118" s="33">
        <f>AR118*100/M118</f>
        <v>10.667863957795488</v>
      </c>
      <c r="AT118" s="13">
        <v>318</v>
      </c>
      <c r="AU118" s="13">
        <v>1952</v>
      </c>
      <c r="AV118" s="33">
        <f>AU118/M118</f>
        <v>3.3084745762711862</v>
      </c>
      <c r="AW118" s="33">
        <f>AU118/AC118</f>
        <v>1.0399573787959511</v>
      </c>
      <c r="AX118" s="13">
        <v>431</v>
      </c>
      <c r="AY118" s="13">
        <v>0</v>
      </c>
      <c r="AZ118" s="13">
        <v>0</v>
      </c>
      <c r="BA118" s="13">
        <f>AX118+AY118+AZ118</f>
        <v>431</v>
      </c>
      <c r="BB118" s="15">
        <v>334.07188022012934</v>
      </c>
      <c r="BC118" s="15">
        <v>2081.9664634146343</v>
      </c>
      <c r="BD118" s="33">
        <f>BC118/M118</f>
        <v>3.5287567176519223</v>
      </c>
      <c r="BE118" s="16">
        <v>0.29000000000000004</v>
      </c>
      <c r="BF118" s="33">
        <f>BE118*2000/M118</f>
        <v>0.98305084745762727</v>
      </c>
      <c r="BG118" s="13">
        <v>8</v>
      </c>
      <c r="BH118" s="13" t="s">
        <v>11</v>
      </c>
      <c r="BI118" s="13" t="s">
        <v>11</v>
      </c>
      <c r="BJ118" s="13" t="s">
        <v>10</v>
      </c>
      <c r="BK118" s="13" t="s">
        <v>11</v>
      </c>
      <c r="BL118" s="13" t="s">
        <v>11</v>
      </c>
      <c r="BM118" s="13" t="s">
        <v>11</v>
      </c>
      <c r="BN118" s="14" t="s">
        <v>10</v>
      </c>
    </row>
    <row r="119" spans="1:66" ht="20.100000000000001" customHeight="1" x14ac:dyDescent="0.25">
      <c r="A119" s="43" t="s">
        <v>125</v>
      </c>
      <c r="B119" s="13" t="s">
        <v>126</v>
      </c>
      <c r="C119" s="13" t="s">
        <v>127</v>
      </c>
      <c r="D119" s="13">
        <v>44170</v>
      </c>
      <c r="E119" s="13" t="s">
        <v>125</v>
      </c>
      <c r="F119" s="13">
        <v>44113</v>
      </c>
      <c r="G119" s="13">
        <v>244400537</v>
      </c>
      <c r="H119" s="13" t="s">
        <v>104</v>
      </c>
      <c r="I119" s="13">
        <v>29</v>
      </c>
      <c r="J119" s="13">
        <v>1</v>
      </c>
      <c r="K119" s="13">
        <v>1</v>
      </c>
      <c r="L119" s="13" t="s">
        <v>103</v>
      </c>
      <c r="M119" s="13">
        <v>4369</v>
      </c>
      <c r="N119" s="13" t="s">
        <v>11</v>
      </c>
      <c r="O119" s="13" t="s">
        <v>10</v>
      </c>
      <c r="P119" s="13" t="s">
        <v>33</v>
      </c>
      <c r="Q119" s="13">
        <v>18</v>
      </c>
      <c r="R119" s="13">
        <v>50</v>
      </c>
      <c r="S119" s="13">
        <v>2</v>
      </c>
      <c r="T119" s="13" t="s">
        <v>10</v>
      </c>
      <c r="U119" s="13" t="s">
        <v>17</v>
      </c>
      <c r="V119" s="13">
        <v>336</v>
      </c>
      <c r="W119" s="22">
        <f>V119/M119</f>
        <v>7.690547035934997E-2</v>
      </c>
      <c r="X119" s="13">
        <v>13242</v>
      </c>
      <c r="Y119" s="13">
        <v>555</v>
      </c>
      <c r="Z119" s="13">
        <v>971</v>
      </c>
      <c r="AA119" s="13">
        <v>0</v>
      </c>
      <c r="AB119" s="13">
        <v>24</v>
      </c>
      <c r="AC119" s="31">
        <f>X119+Y119+Z119+AA119</f>
        <v>14768</v>
      </c>
      <c r="AD119" s="30">
        <f>AC119/M119</f>
        <v>3.3801785305561913</v>
      </c>
      <c r="AE119" s="30">
        <f>AC119/V119</f>
        <v>43.952380952380949</v>
      </c>
      <c r="AF119" s="13">
        <v>682</v>
      </c>
      <c r="AG119" s="13">
        <v>0</v>
      </c>
      <c r="AH119" s="13">
        <v>92</v>
      </c>
      <c r="AI119" s="13">
        <v>0</v>
      </c>
      <c r="AJ119" s="13">
        <f>AF119+AG119+AH119+AI119</f>
        <v>774</v>
      </c>
      <c r="AK119" s="33">
        <f>AJ119*100/M119</f>
        <v>17.715724422064547</v>
      </c>
      <c r="AL119" s="33">
        <f>AC119/AJ119</f>
        <v>19.080103359173126</v>
      </c>
      <c r="AM119" s="33">
        <f>AL119/2</f>
        <v>9.5400516795865631</v>
      </c>
      <c r="AN119" s="13">
        <v>39</v>
      </c>
      <c r="AO119" s="13">
        <v>237</v>
      </c>
      <c r="AP119" s="13">
        <v>1417</v>
      </c>
      <c r="AQ119" s="33">
        <f>AP119*100/M119</f>
        <v>32.433051041428243</v>
      </c>
      <c r="AR119" s="15">
        <v>976.0454545454545</v>
      </c>
      <c r="AS119" s="33">
        <f>AR119*100/M119</f>
        <v>22.340248444620155</v>
      </c>
      <c r="AT119" s="13">
        <v>7121</v>
      </c>
      <c r="AU119" s="13">
        <v>33946</v>
      </c>
      <c r="AV119" s="33">
        <f>AU119/M119</f>
        <v>7.7697413595788509</v>
      </c>
      <c r="AW119" s="33">
        <f>AU119/AC119</f>
        <v>2.2986186348862407</v>
      </c>
      <c r="AX119" s="13">
        <v>3635</v>
      </c>
      <c r="AY119" s="13">
        <v>44</v>
      </c>
      <c r="AZ119" s="13">
        <v>368</v>
      </c>
      <c r="BA119" s="13">
        <f>AX119+AY119+AZ119</f>
        <v>4047</v>
      </c>
      <c r="BB119" s="15">
        <v>3830.166363254446</v>
      </c>
      <c r="BC119" s="15">
        <v>13082.990733590734</v>
      </c>
      <c r="BD119" s="33">
        <f>BC119/M119</f>
        <v>2.9945046311720609</v>
      </c>
      <c r="BE119" s="16">
        <v>1.7000000000000002</v>
      </c>
      <c r="BF119" s="33">
        <f>BE119*2000/M119</f>
        <v>0.77821011673151763</v>
      </c>
      <c r="BG119" s="13">
        <v>12</v>
      </c>
      <c r="BH119" s="13" t="s">
        <v>10</v>
      </c>
      <c r="BI119" s="13" t="s">
        <v>10</v>
      </c>
      <c r="BJ119" s="13" t="s">
        <v>10</v>
      </c>
      <c r="BK119" s="13" t="s">
        <v>10</v>
      </c>
      <c r="BL119" s="13" t="s">
        <v>10</v>
      </c>
      <c r="BM119" s="13" t="s">
        <v>11</v>
      </c>
      <c r="BN119" s="14" t="s">
        <v>11</v>
      </c>
    </row>
    <row r="120" spans="1:66" ht="20.100000000000001" customHeight="1" x14ac:dyDescent="0.25">
      <c r="A120" s="43" t="s">
        <v>589</v>
      </c>
      <c r="B120" s="13" t="s">
        <v>590</v>
      </c>
      <c r="C120" s="13" t="s">
        <v>591</v>
      </c>
      <c r="D120" s="13">
        <v>44521</v>
      </c>
      <c r="E120" s="13" t="s">
        <v>589</v>
      </c>
      <c r="F120" s="13">
        <v>44115</v>
      </c>
      <c r="G120" s="13">
        <v>244400552</v>
      </c>
      <c r="H120" s="13" t="s">
        <v>12</v>
      </c>
      <c r="I120" s="13">
        <v>172</v>
      </c>
      <c r="J120" s="13">
        <v>1</v>
      </c>
      <c r="K120" s="13">
        <v>1</v>
      </c>
      <c r="L120" s="13" t="s">
        <v>9</v>
      </c>
      <c r="M120" s="13">
        <v>3995</v>
      </c>
      <c r="N120" s="13" t="s">
        <v>11</v>
      </c>
      <c r="O120" s="13" t="s">
        <v>10</v>
      </c>
      <c r="P120" s="13" t="s">
        <v>631</v>
      </c>
      <c r="Q120" s="13">
        <v>12.5</v>
      </c>
      <c r="R120" s="13">
        <v>10</v>
      </c>
      <c r="S120" s="13">
        <v>1</v>
      </c>
      <c r="T120" s="13" t="s">
        <v>10</v>
      </c>
      <c r="U120" s="13" t="s">
        <v>68</v>
      </c>
      <c r="V120" s="13">
        <v>192</v>
      </c>
      <c r="W120" s="22">
        <f>V120/M120</f>
        <v>4.8060075093867331E-2</v>
      </c>
      <c r="X120" s="13">
        <v>8194</v>
      </c>
      <c r="Y120" s="13">
        <v>248</v>
      </c>
      <c r="Z120" s="13">
        <v>872</v>
      </c>
      <c r="AA120" s="13">
        <v>0</v>
      </c>
      <c r="AB120" s="13">
        <v>24</v>
      </c>
      <c r="AC120" s="31">
        <f>X120+Y120+Z120+AA120</f>
        <v>9314</v>
      </c>
      <c r="AD120" s="30">
        <f>AC120/M120</f>
        <v>2.3314142678347936</v>
      </c>
      <c r="AE120" s="30">
        <f>AC120/V120</f>
        <v>48.510416666666664</v>
      </c>
      <c r="AF120" s="13">
        <v>628</v>
      </c>
      <c r="AG120" s="13">
        <v>10</v>
      </c>
      <c r="AH120" s="13">
        <v>36</v>
      </c>
      <c r="AI120" s="13">
        <v>0</v>
      </c>
      <c r="AJ120" s="13">
        <f>AF120+AG120+AH120+AI120</f>
        <v>674</v>
      </c>
      <c r="AK120" s="33">
        <f>AJ120*100/M120</f>
        <v>16.871088861076345</v>
      </c>
      <c r="AL120" s="33">
        <f>AC120/AJ120</f>
        <v>13.818991097922849</v>
      </c>
      <c r="AM120" s="33">
        <f>AL120/2</f>
        <v>6.9094955489614245</v>
      </c>
      <c r="AN120" s="13">
        <v>42</v>
      </c>
      <c r="AO120" s="13">
        <v>20</v>
      </c>
      <c r="AP120" s="13">
        <v>735</v>
      </c>
      <c r="AQ120" s="33">
        <f>AP120*100/M120</f>
        <v>18.397997496871088</v>
      </c>
      <c r="AR120" s="15">
        <v>724.07375643224702</v>
      </c>
      <c r="AS120" s="33">
        <f>AR120*100/M120</f>
        <v>18.124499535225208</v>
      </c>
      <c r="AT120" s="13"/>
      <c r="AU120" s="13">
        <v>28198</v>
      </c>
      <c r="AV120" s="33">
        <f>AU120/M120</f>
        <v>7.058322903629537</v>
      </c>
      <c r="AW120" s="33">
        <f>AU120/AC120</f>
        <v>3.0274855056903585</v>
      </c>
      <c r="AX120" s="13"/>
      <c r="AY120" s="13"/>
      <c r="AZ120" s="13"/>
      <c r="BA120" s="13">
        <f>AX120+AY120+AZ120</f>
        <v>0</v>
      </c>
      <c r="BB120" s="15">
        <v>2650.2144678298255</v>
      </c>
      <c r="BC120" s="15">
        <v>8443.625644804717</v>
      </c>
      <c r="BD120" s="33">
        <f>BC120/M120</f>
        <v>2.1135483466344724</v>
      </c>
      <c r="BE120" s="18">
        <v>1.5788511723241514</v>
      </c>
      <c r="BF120" s="33">
        <f>BE120*2000/M120</f>
        <v>0.79041360316603315</v>
      </c>
      <c r="BG120" s="13">
        <v>16</v>
      </c>
      <c r="BH120" s="13" t="s">
        <v>11</v>
      </c>
      <c r="BI120" s="13" t="s">
        <v>11</v>
      </c>
      <c r="BJ120" s="13" t="s">
        <v>11</v>
      </c>
      <c r="BK120" s="13" t="s">
        <v>11</v>
      </c>
      <c r="BL120" s="13" t="s">
        <v>11</v>
      </c>
      <c r="BM120" s="13" t="s">
        <v>11</v>
      </c>
      <c r="BN120" s="14" t="s">
        <v>11</v>
      </c>
    </row>
    <row r="121" spans="1:66" ht="20.100000000000001" customHeight="1" x14ac:dyDescent="0.25">
      <c r="A121" s="43" t="s">
        <v>159</v>
      </c>
      <c r="B121" s="13" t="s">
        <v>160</v>
      </c>
      <c r="C121" s="13" t="s">
        <v>161</v>
      </c>
      <c r="D121" s="13">
        <v>44560</v>
      </c>
      <c r="E121" s="13" t="s">
        <v>159</v>
      </c>
      <c r="F121" s="13">
        <v>44116</v>
      </c>
      <c r="G121" s="13">
        <v>244400586</v>
      </c>
      <c r="H121" s="13" t="s">
        <v>163</v>
      </c>
      <c r="I121" s="13">
        <v>39</v>
      </c>
      <c r="J121" s="13">
        <v>1</v>
      </c>
      <c r="K121" s="13">
        <v>1</v>
      </c>
      <c r="L121" s="13" t="s">
        <v>162</v>
      </c>
      <c r="M121" s="13">
        <v>3129</v>
      </c>
      <c r="N121" s="13" t="s">
        <v>11</v>
      </c>
      <c r="O121" s="13" t="s">
        <v>10</v>
      </c>
      <c r="P121" s="13" t="s">
        <v>37</v>
      </c>
      <c r="Q121" s="13">
        <v>9</v>
      </c>
      <c r="R121" s="13">
        <v>10</v>
      </c>
      <c r="S121" s="13">
        <v>0</v>
      </c>
      <c r="T121" s="13" t="s">
        <v>11</v>
      </c>
      <c r="U121" s="13" t="s">
        <v>54</v>
      </c>
      <c r="V121" s="13">
        <v>265</v>
      </c>
      <c r="W121" s="22">
        <f>V121/M121</f>
        <v>8.4691594758708855E-2</v>
      </c>
      <c r="X121" s="13">
        <v>6126</v>
      </c>
      <c r="Y121" s="13">
        <v>0</v>
      </c>
      <c r="Z121" s="13">
        <v>0</v>
      </c>
      <c r="AA121" s="13"/>
      <c r="AB121" s="13">
        <v>0</v>
      </c>
      <c r="AC121" s="31">
        <f>X121+Y121+Z121+AA121</f>
        <v>6126</v>
      </c>
      <c r="AD121" s="30">
        <f>AC121/M121</f>
        <v>1.9578139980824545</v>
      </c>
      <c r="AE121" s="30">
        <f>AC121/V121</f>
        <v>23.116981132075473</v>
      </c>
      <c r="AF121" s="13">
        <v>331</v>
      </c>
      <c r="AG121" s="13">
        <v>0</v>
      </c>
      <c r="AH121" s="13">
        <v>0</v>
      </c>
      <c r="AI121" s="13"/>
      <c r="AJ121" s="13">
        <f>AF121+AG121+AH121+AI121</f>
        <v>331</v>
      </c>
      <c r="AK121" s="33">
        <f>AJ121*100/M121</f>
        <v>10.578459571748162</v>
      </c>
      <c r="AL121" s="33">
        <f>AC121/AJ121</f>
        <v>18.507552870090635</v>
      </c>
      <c r="AM121" s="33">
        <f>AL121/2</f>
        <v>9.2537764350453173</v>
      </c>
      <c r="AN121" s="13">
        <v>0</v>
      </c>
      <c r="AO121" s="13">
        <v>0</v>
      </c>
      <c r="AP121" s="13">
        <v>290</v>
      </c>
      <c r="AQ121" s="33">
        <f>AP121*100/M121</f>
        <v>9.268136784915308</v>
      </c>
      <c r="AR121" s="13">
        <v>267</v>
      </c>
      <c r="AS121" s="33">
        <f>AR121*100/M121</f>
        <v>8.5330776605944383</v>
      </c>
      <c r="AT121" s="13">
        <v>4464</v>
      </c>
      <c r="AU121" s="13">
        <v>6564</v>
      </c>
      <c r="AV121" s="33">
        <f>AU121/M121</f>
        <v>2.0977948226270375</v>
      </c>
      <c r="AW121" s="33">
        <f>AU121/AC121</f>
        <v>1.0714985308521057</v>
      </c>
      <c r="AX121" s="13">
        <v>1589</v>
      </c>
      <c r="AY121" s="13">
        <v>0</v>
      </c>
      <c r="AZ121" s="13">
        <v>0</v>
      </c>
      <c r="BA121" s="13">
        <f>AX121+AY121+AZ121</f>
        <v>1589</v>
      </c>
      <c r="BB121" s="13">
        <v>500</v>
      </c>
      <c r="BC121" s="13">
        <v>3000</v>
      </c>
      <c r="BD121" s="33">
        <f>BC121/M121</f>
        <v>0.95877277085330781</v>
      </c>
      <c r="BE121" s="13"/>
      <c r="BF121" s="33">
        <f>BE121*2000/M121</f>
        <v>0</v>
      </c>
      <c r="BG121" s="13">
        <v>16</v>
      </c>
      <c r="BH121" s="13" t="s">
        <v>11</v>
      </c>
      <c r="BI121" s="13" t="s">
        <v>10</v>
      </c>
      <c r="BJ121" s="13" t="s">
        <v>10</v>
      </c>
      <c r="BK121" s="13" t="s">
        <v>11</v>
      </c>
      <c r="BL121" s="13" t="s">
        <v>11</v>
      </c>
      <c r="BM121" s="13" t="s">
        <v>11</v>
      </c>
      <c r="BN121" s="14" t="s">
        <v>10</v>
      </c>
    </row>
    <row r="122" spans="1:66" ht="20.100000000000001" customHeight="1" x14ac:dyDescent="0.25">
      <c r="A122" s="43" t="s">
        <v>642</v>
      </c>
      <c r="B122" s="13" t="s">
        <v>643</v>
      </c>
      <c r="C122" s="13" t="s">
        <v>644</v>
      </c>
      <c r="D122" s="13">
        <v>44440</v>
      </c>
      <c r="E122" s="13" t="s">
        <v>642</v>
      </c>
      <c r="F122" s="13">
        <v>44118</v>
      </c>
      <c r="G122" s="13">
        <v>244400552</v>
      </c>
      <c r="H122" s="13" t="s">
        <v>12</v>
      </c>
      <c r="I122" s="13">
        <v>190</v>
      </c>
      <c r="J122" s="13">
        <v>1</v>
      </c>
      <c r="K122" s="13">
        <v>1</v>
      </c>
      <c r="L122" s="13" t="s">
        <v>9</v>
      </c>
      <c r="M122" s="13">
        <v>1481</v>
      </c>
      <c r="N122" s="13" t="s">
        <v>11</v>
      </c>
      <c r="O122" s="13" t="s">
        <v>10</v>
      </c>
      <c r="P122" s="13" t="s">
        <v>631</v>
      </c>
      <c r="Q122" s="13">
        <v>6</v>
      </c>
      <c r="R122" s="13">
        <v>5</v>
      </c>
      <c r="S122" s="13">
        <v>1</v>
      </c>
      <c r="T122" s="13" t="s">
        <v>10</v>
      </c>
      <c r="U122" s="13" t="s">
        <v>68</v>
      </c>
      <c r="V122" s="13">
        <v>89</v>
      </c>
      <c r="W122" s="22">
        <f>V122/M122</f>
        <v>6.0094530722484808E-2</v>
      </c>
      <c r="X122" s="13">
        <v>2884</v>
      </c>
      <c r="Y122" s="13">
        <v>14</v>
      </c>
      <c r="Z122" s="13">
        <v>176</v>
      </c>
      <c r="AA122" s="13">
        <v>0</v>
      </c>
      <c r="AB122" s="13">
        <v>3</v>
      </c>
      <c r="AC122" s="31">
        <f>X122+Y122+Z122+AA122</f>
        <v>3074</v>
      </c>
      <c r="AD122" s="30">
        <f>AC122/M122</f>
        <v>2.0756245779878459</v>
      </c>
      <c r="AE122" s="30">
        <f>AC122/V122</f>
        <v>34.539325842696627</v>
      </c>
      <c r="AF122" s="13">
        <v>174</v>
      </c>
      <c r="AG122" s="13">
        <v>0</v>
      </c>
      <c r="AH122" s="13">
        <v>7</v>
      </c>
      <c r="AI122" s="13">
        <v>0</v>
      </c>
      <c r="AJ122" s="13">
        <f>AF122+AG122+AH122+AI122</f>
        <v>181</v>
      </c>
      <c r="AK122" s="33">
        <f>AJ122*100/M122</f>
        <v>12.221471978392978</v>
      </c>
      <c r="AL122" s="33">
        <f>AC122/AJ122</f>
        <v>16.983425414364643</v>
      </c>
      <c r="AM122" s="33">
        <f>AL122/2</f>
        <v>8.4917127071823213</v>
      </c>
      <c r="AN122" s="13">
        <v>0</v>
      </c>
      <c r="AO122" s="13">
        <v>0</v>
      </c>
      <c r="AP122" s="13">
        <v>163</v>
      </c>
      <c r="AQ122" s="33">
        <f>AP122*100/M122</f>
        <v>11.00607697501688</v>
      </c>
      <c r="AR122" s="15">
        <v>160.57690108633506</v>
      </c>
      <c r="AS122" s="33">
        <f>AR122*100/M122</f>
        <v>10.842464624330523</v>
      </c>
      <c r="AT122" s="13"/>
      <c r="AU122" s="13">
        <v>4569</v>
      </c>
      <c r="AV122" s="33">
        <f>AU122/M122</f>
        <v>3.0850776502363266</v>
      </c>
      <c r="AW122" s="33">
        <f>AU122/AC122</f>
        <v>1.4863370201691608</v>
      </c>
      <c r="AX122" s="13"/>
      <c r="AY122" s="13"/>
      <c r="AZ122" s="13"/>
      <c r="BA122" s="13">
        <f>AX122+AY122+AZ122</f>
        <v>0</v>
      </c>
      <c r="BB122" s="15">
        <v>429.42158676198568</v>
      </c>
      <c r="BC122" s="15">
        <v>2267.5018422991893</v>
      </c>
      <c r="BD122" s="33">
        <f>BC122/M122</f>
        <v>1.5310613384869611</v>
      </c>
      <c r="BE122" s="18">
        <v>0.25582562615607657</v>
      </c>
      <c r="BF122" s="33">
        <f>BE122*2000/M122</f>
        <v>0.34547687529517429</v>
      </c>
      <c r="BG122" s="13">
        <v>15</v>
      </c>
      <c r="BH122" s="13" t="s">
        <v>11</v>
      </c>
      <c r="BI122" s="13" t="s">
        <v>11</v>
      </c>
      <c r="BJ122" s="13" t="s">
        <v>11</v>
      </c>
      <c r="BK122" s="13" t="s">
        <v>11</v>
      </c>
      <c r="BL122" s="13" t="s">
        <v>11</v>
      </c>
      <c r="BM122" s="13" t="s">
        <v>11</v>
      </c>
      <c r="BN122" s="14" t="s">
        <v>11</v>
      </c>
    </row>
    <row r="123" spans="1:66" ht="20.100000000000001" customHeight="1" x14ac:dyDescent="0.25">
      <c r="A123" s="43" t="s">
        <v>205</v>
      </c>
      <c r="B123" s="13" t="s">
        <v>206</v>
      </c>
      <c r="C123" s="13" t="s">
        <v>207</v>
      </c>
      <c r="D123" s="13">
        <v>44270</v>
      </c>
      <c r="E123" s="13" t="s">
        <v>205</v>
      </c>
      <c r="F123" s="13">
        <v>44119</v>
      </c>
      <c r="G123" s="13">
        <v>200071546</v>
      </c>
      <c r="H123" s="13" t="s">
        <v>179</v>
      </c>
      <c r="I123" s="13">
        <v>51</v>
      </c>
      <c r="J123" s="13">
        <v>1</v>
      </c>
      <c r="K123" s="13">
        <v>1</v>
      </c>
      <c r="L123" s="13" t="s">
        <v>178</v>
      </c>
      <c r="M123" s="13">
        <v>2071</v>
      </c>
      <c r="N123" s="13" t="s">
        <v>11</v>
      </c>
      <c r="O123" s="13" t="s">
        <v>10</v>
      </c>
      <c r="P123" s="13" t="s">
        <v>33</v>
      </c>
      <c r="Q123" s="13">
        <v>4</v>
      </c>
      <c r="R123" s="13">
        <v>10</v>
      </c>
      <c r="S123" s="13">
        <v>0</v>
      </c>
      <c r="T123" s="13" t="s">
        <v>11</v>
      </c>
      <c r="U123" s="13" t="s">
        <v>24</v>
      </c>
      <c r="V123" s="13">
        <v>100</v>
      </c>
      <c r="W123" s="22">
        <f>V123/M123</f>
        <v>4.8285852245292131E-2</v>
      </c>
      <c r="X123" s="13">
        <v>2335</v>
      </c>
      <c r="Y123" s="13">
        <v>0</v>
      </c>
      <c r="Z123" s="13">
        <v>0</v>
      </c>
      <c r="AA123" s="13"/>
      <c r="AB123" s="13">
        <v>7</v>
      </c>
      <c r="AC123" s="31">
        <f>X123+Y123+Z123+AA123</f>
        <v>2335</v>
      </c>
      <c r="AD123" s="30">
        <f>AC123/M123</f>
        <v>1.1274746499275712</v>
      </c>
      <c r="AE123" s="30">
        <f>AC123/V123</f>
        <v>23.35</v>
      </c>
      <c r="AF123" s="13">
        <v>168</v>
      </c>
      <c r="AG123" s="13">
        <v>0</v>
      </c>
      <c r="AH123" s="13">
        <v>0</v>
      </c>
      <c r="AI123" s="13"/>
      <c r="AJ123" s="13">
        <f>AF123+AG123+AH123+AI123</f>
        <v>168</v>
      </c>
      <c r="AK123" s="33">
        <f>AJ123*100/M123</f>
        <v>8.1120231772090783</v>
      </c>
      <c r="AL123" s="33">
        <f>AC123/AJ123</f>
        <v>13.898809523809524</v>
      </c>
      <c r="AM123" s="33">
        <f>AL123/2</f>
        <v>6.9494047619047619</v>
      </c>
      <c r="AN123" s="13">
        <v>0</v>
      </c>
      <c r="AO123" s="13">
        <v>0</v>
      </c>
      <c r="AP123" s="13">
        <v>290</v>
      </c>
      <c r="AQ123" s="33">
        <f>AP123*100/M123</f>
        <v>14.002897151134718</v>
      </c>
      <c r="AR123" s="13"/>
      <c r="AS123" s="33">
        <f>AR123*100/M123</f>
        <v>0</v>
      </c>
      <c r="AT123" s="13">
        <v>1339</v>
      </c>
      <c r="AU123" s="13">
        <v>5379</v>
      </c>
      <c r="AV123" s="33">
        <f>AU123/M123</f>
        <v>2.5972959922742636</v>
      </c>
      <c r="AW123" s="33">
        <f>AU123/AC123</f>
        <v>2.3036402569593148</v>
      </c>
      <c r="AX123" s="13">
        <v>1333</v>
      </c>
      <c r="AY123" s="13"/>
      <c r="AZ123" s="13"/>
      <c r="BA123" s="13">
        <f>AX123+AY123+AZ123</f>
        <v>1333</v>
      </c>
      <c r="BB123" s="15">
        <v>259.2116188725127</v>
      </c>
      <c r="BC123" s="13">
        <v>2786</v>
      </c>
      <c r="BD123" s="33">
        <f>BC123/M123</f>
        <v>1.3452438435538387</v>
      </c>
      <c r="BE123" s="16">
        <v>0.15</v>
      </c>
      <c r="BF123" s="33">
        <f>BE123*2000/M123</f>
        <v>0.14485755673587639</v>
      </c>
      <c r="BG123" s="13">
        <v>12</v>
      </c>
      <c r="BH123" s="13" t="s">
        <v>10</v>
      </c>
      <c r="BI123" s="13" t="s">
        <v>11</v>
      </c>
      <c r="BJ123" s="13" t="s">
        <v>10</v>
      </c>
      <c r="BK123" s="13" t="s">
        <v>11</v>
      </c>
      <c r="BL123" s="13" t="s">
        <v>11</v>
      </c>
      <c r="BM123" s="13" t="s">
        <v>11</v>
      </c>
      <c r="BN123" s="14" t="s">
        <v>10</v>
      </c>
    </row>
    <row r="124" spans="1:66" ht="20.100000000000001" customHeight="1" x14ac:dyDescent="0.25">
      <c r="A124" s="43" t="s">
        <v>568</v>
      </c>
      <c r="B124" s="13" t="s">
        <v>569</v>
      </c>
      <c r="C124" s="13" t="s">
        <v>570</v>
      </c>
      <c r="D124" s="13">
        <v>44670</v>
      </c>
      <c r="E124" s="13" t="s">
        <v>568</v>
      </c>
      <c r="F124" s="13">
        <v>44121</v>
      </c>
      <c r="G124" s="13">
        <v>200072726</v>
      </c>
      <c r="H124" s="13" t="s">
        <v>258</v>
      </c>
      <c r="I124" s="13">
        <v>166</v>
      </c>
      <c r="J124" s="13">
        <v>1</v>
      </c>
      <c r="K124" s="13">
        <v>1</v>
      </c>
      <c r="L124" s="13" t="s">
        <v>257</v>
      </c>
      <c r="M124" s="13">
        <v>441</v>
      </c>
      <c r="N124" s="13" t="s">
        <v>10</v>
      </c>
      <c r="O124" s="13" t="s">
        <v>11</v>
      </c>
      <c r="P124" s="13"/>
      <c r="Q124" s="13">
        <v>5</v>
      </c>
      <c r="R124" s="13">
        <v>3</v>
      </c>
      <c r="S124" s="13">
        <v>1</v>
      </c>
      <c r="T124" s="13" t="s">
        <v>11</v>
      </c>
      <c r="U124" s="13" t="s">
        <v>17</v>
      </c>
      <c r="V124" s="13">
        <v>112</v>
      </c>
      <c r="W124" s="22">
        <f>V124/M124</f>
        <v>0.25396825396825395</v>
      </c>
      <c r="X124" s="13">
        <v>1831</v>
      </c>
      <c r="Y124" s="13">
        <v>0</v>
      </c>
      <c r="Z124" s="13">
        <v>0</v>
      </c>
      <c r="AA124" s="13"/>
      <c r="AB124" s="13">
        <v>3</v>
      </c>
      <c r="AC124" s="31">
        <f>X124+Y124+Z124+AA124</f>
        <v>1831</v>
      </c>
      <c r="AD124" s="30">
        <f>AC124/M124</f>
        <v>4.1519274376417235</v>
      </c>
      <c r="AE124" s="30">
        <f>AC124/V124</f>
        <v>16.348214285714285</v>
      </c>
      <c r="AF124" s="13">
        <v>132</v>
      </c>
      <c r="AG124" s="13">
        <v>0</v>
      </c>
      <c r="AH124" s="13">
        <v>0</v>
      </c>
      <c r="AI124" s="13"/>
      <c r="AJ124" s="13">
        <f>AF124+AG124+AH124+AI124</f>
        <v>132</v>
      </c>
      <c r="AK124" s="33">
        <f>AJ124*100/M124</f>
        <v>29.931972789115648</v>
      </c>
      <c r="AL124" s="33">
        <f>AC124/AJ124</f>
        <v>13.871212121212121</v>
      </c>
      <c r="AM124" s="33">
        <f>AL124/2</f>
        <v>6.9356060606060606</v>
      </c>
      <c r="AN124" s="13">
        <v>0</v>
      </c>
      <c r="AO124" s="13">
        <v>0</v>
      </c>
      <c r="AP124" s="13">
        <v>53</v>
      </c>
      <c r="AQ124" s="33">
        <f>AP124*100/M124</f>
        <v>12.01814058956916</v>
      </c>
      <c r="AR124" s="15">
        <v>33.695364238410598</v>
      </c>
      <c r="AS124" s="33">
        <f>AR124*100/M124</f>
        <v>7.640672162904897</v>
      </c>
      <c r="AT124" s="13">
        <v>215</v>
      </c>
      <c r="AU124" s="13">
        <v>974</v>
      </c>
      <c r="AV124" s="33">
        <f>AU124/M124</f>
        <v>2.2086167800453516</v>
      </c>
      <c r="AW124" s="33">
        <f>AU124/AC124</f>
        <v>0.53194975423265978</v>
      </c>
      <c r="AX124" s="13">
        <v>114</v>
      </c>
      <c r="AY124" s="13">
        <v>0</v>
      </c>
      <c r="AZ124" s="13">
        <v>0</v>
      </c>
      <c r="BA124" s="13">
        <f>AX124+AY124+AZ124</f>
        <v>114</v>
      </c>
      <c r="BB124" s="15">
        <v>166.69365334754403</v>
      </c>
      <c r="BC124" s="15">
        <v>1260.6402439024391</v>
      </c>
      <c r="BD124" s="33">
        <f>BC124/M124</f>
        <v>2.8585946573751455</v>
      </c>
      <c r="BE124" s="16">
        <v>0.30000000000000004</v>
      </c>
      <c r="BF124" s="33">
        <f>BE124*2000/M124</f>
        <v>1.360544217687075</v>
      </c>
      <c r="BG124" s="13">
        <v>2</v>
      </c>
      <c r="BH124" s="13" t="s">
        <v>11</v>
      </c>
      <c r="BI124" s="13" t="s">
        <v>11</v>
      </c>
      <c r="BJ124" s="13" t="s">
        <v>11</v>
      </c>
      <c r="BK124" s="13" t="s">
        <v>11</v>
      </c>
      <c r="BL124" s="13" t="s">
        <v>11</v>
      </c>
      <c r="BM124" s="13" t="s">
        <v>10</v>
      </c>
      <c r="BN124" s="14" t="s">
        <v>10</v>
      </c>
    </row>
    <row r="125" spans="1:66" ht="20.100000000000001" customHeight="1" x14ac:dyDescent="0.25">
      <c r="A125" s="43" t="s">
        <v>305</v>
      </c>
      <c r="B125" s="13" t="s">
        <v>306</v>
      </c>
      <c r="C125" s="13" t="s">
        <v>307</v>
      </c>
      <c r="D125" s="13">
        <v>44390</v>
      </c>
      <c r="E125" s="13" t="s">
        <v>305</v>
      </c>
      <c r="F125" s="13">
        <v>44122</v>
      </c>
      <c r="G125" s="13">
        <v>244400503</v>
      </c>
      <c r="H125" s="13" t="s">
        <v>86</v>
      </c>
      <c r="I125" s="13">
        <v>82</v>
      </c>
      <c r="J125" s="13">
        <v>1</v>
      </c>
      <c r="K125" s="13">
        <v>1</v>
      </c>
      <c r="L125" s="13" t="s">
        <v>308</v>
      </c>
      <c r="M125" s="13">
        <v>3936</v>
      </c>
      <c r="N125" s="13" t="s">
        <v>10</v>
      </c>
      <c r="O125" s="13" t="s">
        <v>11</v>
      </c>
      <c r="P125" s="13"/>
      <c r="Q125" s="13">
        <v>9.5</v>
      </c>
      <c r="R125" s="13">
        <v>10</v>
      </c>
      <c r="S125" s="13">
        <v>1</v>
      </c>
      <c r="T125" s="13" t="s">
        <v>11</v>
      </c>
      <c r="U125" s="13" t="s">
        <v>17</v>
      </c>
      <c r="V125" s="13">
        <v>164</v>
      </c>
      <c r="W125" s="22">
        <f>V125/M125</f>
        <v>4.1666666666666664E-2</v>
      </c>
      <c r="X125" s="13">
        <v>11680</v>
      </c>
      <c r="Y125" s="13">
        <v>0</v>
      </c>
      <c r="Z125" s="13">
        <v>0</v>
      </c>
      <c r="AA125" s="13"/>
      <c r="AB125" s="13">
        <v>1802</v>
      </c>
      <c r="AC125" s="31">
        <f>X125+Y125+Z125+AA125</f>
        <v>11680</v>
      </c>
      <c r="AD125" s="30">
        <f>AC125/M125</f>
        <v>2.9674796747967478</v>
      </c>
      <c r="AE125" s="30">
        <f>AC125/V125</f>
        <v>71.219512195121951</v>
      </c>
      <c r="AF125" s="13">
        <v>877</v>
      </c>
      <c r="AG125" s="13">
        <v>0</v>
      </c>
      <c r="AH125" s="13">
        <v>0</v>
      </c>
      <c r="AI125" s="13"/>
      <c r="AJ125" s="13">
        <f>AF125+AG125+AH125+AI125</f>
        <v>877</v>
      </c>
      <c r="AK125" s="33">
        <f>AJ125*100/M125</f>
        <v>22.28150406504065</v>
      </c>
      <c r="AL125" s="33">
        <f>AC125/AJ125</f>
        <v>13.318129988597491</v>
      </c>
      <c r="AM125" s="33">
        <f>AL125/2</f>
        <v>6.6590649942987454</v>
      </c>
      <c r="AN125" s="13">
        <v>0</v>
      </c>
      <c r="AO125" s="13">
        <v>0</v>
      </c>
      <c r="AP125" s="13">
        <v>1206</v>
      </c>
      <c r="AQ125" s="33">
        <f>AP125*100/M125</f>
        <v>30.640243902439025</v>
      </c>
      <c r="AR125" s="15">
        <v>784.01945850759409</v>
      </c>
      <c r="AS125" s="33">
        <f>AR125*100/M125</f>
        <v>19.91919355964416</v>
      </c>
      <c r="AT125" s="13">
        <v>7080</v>
      </c>
      <c r="AU125" s="13">
        <v>33728</v>
      </c>
      <c r="AV125" s="33">
        <f>AU125/M125</f>
        <v>8.5691056910569099</v>
      </c>
      <c r="AW125" s="33">
        <f>AU125/AC125</f>
        <v>2.8876712328767122</v>
      </c>
      <c r="AX125" s="13">
        <v>2713</v>
      </c>
      <c r="AY125" s="13">
        <v>1</v>
      </c>
      <c r="AZ125" s="13">
        <v>0</v>
      </c>
      <c r="BA125" s="13">
        <f>AX125+AY125+AZ125</f>
        <v>2714</v>
      </c>
      <c r="BB125" s="13">
        <v>765</v>
      </c>
      <c r="BC125" s="13">
        <v>9437</v>
      </c>
      <c r="BD125" s="33">
        <f>BC125/M125</f>
        <v>2.397611788617886</v>
      </c>
      <c r="BE125" s="16">
        <v>1.35</v>
      </c>
      <c r="BF125" s="33">
        <f>BE125*2000/M125</f>
        <v>0.68597560975609762</v>
      </c>
      <c r="BG125" s="13">
        <v>11</v>
      </c>
      <c r="BH125" s="13" t="s">
        <v>10</v>
      </c>
      <c r="BI125" s="13" t="s">
        <v>10</v>
      </c>
      <c r="BJ125" s="13" t="s">
        <v>10</v>
      </c>
      <c r="BK125" s="13" t="s">
        <v>11</v>
      </c>
      <c r="BL125" s="13" t="s">
        <v>10</v>
      </c>
      <c r="BM125" s="13" t="s">
        <v>11</v>
      </c>
      <c r="BN125" s="14" t="s">
        <v>10</v>
      </c>
    </row>
    <row r="126" spans="1:66" ht="20.100000000000001" customHeight="1" x14ac:dyDescent="0.25">
      <c r="A126" s="43" t="s">
        <v>592</v>
      </c>
      <c r="B126" s="13" t="s">
        <v>593</v>
      </c>
      <c r="C126" s="13" t="s">
        <v>594</v>
      </c>
      <c r="D126" s="13">
        <v>44420</v>
      </c>
      <c r="E126" s="13" t="s">
        <v>592</v>
      </c>
      <c r="F126" s="13">
        <v>44125</v>
      </c>
      <c r="G126" s="13">
        <v>244400610</v>
      </c>
      <c r="H126" s="13" t="s">
        <v>69</v>
      </c>
      <c r="I126" s="13">
        <v>173</v>
      </c>
      <c r="J126" s="13">
        <v>1</v>
      </c>
      <c r="K126" s="13">
        <v>1</v>
      </c>
      <c r="L126" s="13" t="s">
        <v>595</v>
      </c>
      <c r="M126" s="13">
        <v>2725</v>
      </c>
      <c r="N126" s="13" t="s">
        <v>11</v>
      </c>
      <c r="O126" s="13" t="s">
        <v>11</v>
      </c>
      <c r="P126" s="13"/>
      <c r="Q126" s="13">
        <v>10</v>
      </c>
      <c r="R126" s="13">
        <v>20</v>
      </c>
      <c r="S126" s="13">
        <v>0</v>
      </c>
      <c r="T126" s="13" t="s">
        <v>11</v>
      </c>
      <c r="U126" s="13" t="s">
        <v>80</v>
      </c>
      <c r="V126" s="13">
        <v>170</v>
      </c>
      <c r="W126" s="22">
        <f>V126/M126</f>
        <v>6.2385321100917435E-2</v>
      </c>
      <c r="X126" s="13">
        <v>8107</v>
      </c>
      <c r="Y126" s="13">
        <v>5</v>
      </c>
      <c r="Z126" s="13">
        <v>0</v>
      </c>
      <c r="AA126" s="13">
        <v>0</v>
      </c>
      <c r="AB126" s="13">
        <v>0</v>
      </c>
      <c r="AC126" s="31">
        <f>X126+Y126+Z126+AA126</f>
        <v>8112</v>
      </c>
      <c r="AD126" s="30">
        <f>AC126/M126</f>
        <v>2.9768807339449541</v>
      </c>
      <c r="AE126" s="30">
        <f>AC126/V126</f>
        <v>47.71764705882353</v>
      </c>
      <c r="AF126" s="13">
        <v>938</v>
      </c>
      <c r="AG126" s="13">
        <v>1</v>
      </c>
      <c r="AH126" s="13">
        <v>0</v>
      </c>
      <c r="AI126" s="13">
        <v>0</v>
      </c>
      <c r="AJ126" s="13">
        <f>AF126+AG126+AH126+AI126</f>
        <v>939</v>
      </c>
      <c r="AK126" s="33">
        <f>AJ126*100/M126</f>
        <v>34.458715596330272</v>
      </c>
      <c r="AL126" s="33">
        <f>AC126/AJ126</f>
        <v>8.6389776357827479</v>
      </c>
      <c r="AM126" s="33">
        <f>AL126/2</f>
        <v>4.319488817891374</v>
      </c>
      <c r="AN126" s="13">
        <v>40</v>
      </c>
      <c r="AO126" s="13">
        <v>0</v>
      </c>
      <c r="AP126" s="13">
        <v>1162</v>
      </c>
      <c r="AQ126" s="33">
        <f>AP126*100/M126</f>
        <v>42.642201834862384</v>
      </c>
      <c r="AR126" s="13">
        <v>1015</v>
      </c>
      <c r="AS126" s="33">
        <f>AR126*100/M126</f>
        <v>37.247706422018346</v>
      </c>
      <c r="AT126" s="13"/>
      <c r="AU126" s="13">
        <v>21738</v>
      </c>
      <c r="AV126" s="33">
        <f>AU126/M126</f>
        <v>7.977247706422018</v>
      </c>
      <c r="AW126" s="33">
        <f>AU126/AC126</f>
        <v>2.679733727810651</v>
      </c>
      <c r="AX126" s="13">
        <v>2236</v>
      </c>
      <c r="AY126" s="13">
        <v>90</v>
      </c>
      <c r="AZ126" s="13">
        <v>0</v>
      </c>
      <c r="BA126" s="13">
        <f>AX126+AY126+AZ126</f>
        <v>2326</v>
      </c>
      <c r="BB126" s="13">
        <v>5242</v>
      </c>
      <c r="BC126" s="13">
        <v>7796</v>
      </c>
      <c r="BD126" s="33">
        <f>BC126/M126</f>
        <v>2.8609174311926604</v>
      </c>
      <c r="BE126" s="13">
        <v>1</v>
      </c>
      <c r="BF126" s="33">
        <f>BE126*2000/M126</f>
        <v>0.73394495412844041</v>
      </c>
      <c r="BG126" s="13">
        <v>18</v>
      </c>
      <c r="BH126" s="13" t="s">
        <v>10</v>
      </c>
      <c r="BI126" s="13" t="s">
        <v>10</v>
      </c>
      <c r="BJ126" s="13" t="s">
        <v>10</v>
      </c>
      <c r="BK126" s="13" t="s">
        <v>10</v>
      </c>
      <c r="BL126" s="13" t="s">
        <v>10</v>
      </c>
      <c r="BM126" s="13" t="s">
        <v>11</v>
      </c>
      <c r="BN126" s="14" t="s">
        <v>10</v>
      </c>
    </row>
    <row r="127" spans="1:66" ht="20.100000000000001" customHeight="1" x14ac:dyDescent="0.25">
      <c r="A127" s="43" t="s">
        <v>299</v>
      </c>
      <c r="B127" s="13" t="s">
        <v>300</v>
      </c>
      <c r="C127" s="13" t="s">
        <v>301</v>
      </c>
      <c r="D127" s="13">
        <v>44630</v>
      </c>
      <c r="E127" s="13" t="s">
        <v>299</v>
      </c>
      <c r="F127" s="13">
        <v>44128</v>
      </c>
      <c r="G127" s="13">
        <v>243500741</v>
      </c>
      <c r="H127" s="13" t="s">
        <v>139</v>
      </c>
      <c r="I127" s="13">
        <v>80</v>
      </c>
      <c r="J127" s="13">
        <v>1</v>
      </c>
      <c r="K127" s="13">
        <v>1</v>
      </c>
      <c r="L127" s="13" t="s">
        <v>302</v>
      </c>
      <c r="M127" s="13">
        <v>5385</v>
      </c>
      <c r="N127" s="13"/>
      <c r="O127" s="13"/>
      <c r="P127" s="13"/>
      <c r="Q127" s="13">
        <v>18</v>
      </c>
      <c r="R127" s="13">
        <v>41</v>
      </c>
      <c r="S127" s="13">
        <v>3</v>
      </c>
      <c r="T127" s="13" t="s">
        <v>10</v>
      </c>
      <c r="U127" s="13" t="s">
        <v>811</v>
      </c>
      <c r="V127" s="13">
        <v>470</v>
      </c>
      <c r="W127" s="22">
        <f>V127/M127</f>
        <v>8.72794800371402E-2</v>
      </c>
      <c r="X127" s="13">
        <v>9214</v>
      </c>
      <c r="Y127" s="13">
        <v>144</v>
      </c>
      <c r="Z127" s="13">
        <v>1334</v>
      </c>
      <c r="AA127" s="13">
        <v>0</v>
      </c>
      <c r="AB127" s="13">
        <v>31</v>
      </c>
      <c r="AC127" s="31">
        <f>X127+Y127+Z127+AA127</f>
        <v>10692</v>
      </c>
      <c r="AD127" s="30">
        <f>AC127/M127</f>
        <v>1.9855153203342619</v>
      </c>
      <c r="AE127" s="30">
        <f>AC127/V127</f>
        <v>22.748936170212765</v>
      </c>
      <c r="AF127" s="13">
        <v>926</v>
      </c>
      <c r="AG127" s="13">
        <v>4</v>
      </c>
      <c r="AH127" s="13">
        <v>77</v>
      </c>
      <c r="AI127" s="13">
        <v>0</v>
      </c>
      <c r="AJ127" s="13">
        <f>AF127+AG127+AH127+AI127</f>
        <v>1007</v>
      </c>
      <c r="AK127" s="33">
        <f>AJ127*100/M127</f>
        <v>18.700092850510678</v>
      </c>
      <c r="AL127" s="33">
        <f>AC127/AJ127</f>
        <v>10.617676266137041</v>
      </c>
      <c r="AM127" s="33">
        <f>AL127/2</f>
        <v>5.3088381330685204</v>
      </c>
      <c r="AN127" s="13">
        <v>54</v>
      </c>
      <c r="AO127" s="13">
        <v>416</v>
      </c>
      <c r="AP127" s="13">
        <v>752</v>
      </c>
      <c r="AQ127" s="33">
        <f>AP127*100/M127</f>
        <v>13.964716805942432</v>
      </c>
      <c r="AR127" s="13">
        <v>924</v>
      </c>
      <c r="AS127" s="33">
        <f>AR127*100/M127</f>
        <v>17.158774373259053</v>
      </c>
      <c r="AT127" s="13"/>
      <c r="AU127" s="13">
        <v>49191</v>
      </c>
      <c r="AV127" s="33">
        <f>AU127/M127</f>
        <v>9.1348189415041787</v>
      </c>
      <c r="AW127" s="33">
        <f>AU127/AC127</f>
        <v>4.600729517396184</v>
      </c>
      <c r="AX127" s="13">
        <v>4703</v>
      </c>
      <c r="AY127" s="13">
        <v>127</v>
      </c>
      <c r="AZ127" s="13">
        <v>844</v>
      </c>
      <c r="BA127" s="13">
        <f>AX127+AY127+AZ127</f>
        <v>5674</v>
      </c>
      <c r="BB127" s="13">
        <v>4000</v>
      </c>
      <c r="BC127" s="13">
        <v>15000</v>
      </c>
      <c r="BD127" s="33">
        <f>BC127/M127</f>
        <v>2.785515320334262</v>
      </c>
      <c r="BE127" s="13">
        <v>2.2000000000000002</v>
      </c>
      <c r="BF127" s="33">
        <f>BE127*2000/M127</f>
        <v>0.81708449396471683</v>
      </c>
      <c r="BG127" s="13">
        <v>30</v>
      </c>
      <c r="BH127" s="13" t="s">
        <v>10</v>
      </c>
      <c r="BI127" s="13" t="s">
        <v>10</v>
      </c>
      <c r="BJ127" s="13" t="s">
        <v>11</v>
      </c>
      <c r="BK127" s="13" t="s">
        <v>10</v>
      </c>
      <c r="BL127" s="13" t="s">
        <v>10</v>
      </c>
      <c r="BM127" s="13" t="s">
        <v>11</v>
      </c>
      <c r="BN127" s="14" t="s">
        <v>11</v>
      </c>
    </row>
    <row r="128" spans="1:66" ht="20.100000000000001" customHeight="1" x14ac:dyDescent="0.25">
      <c r="A128" s="43" t="s">
        <v>676</v>
      </c>
      <c r="B128" s="13" t="s">
        <v>677</v>
      </c>
      <c r="C128" s="13" t="s">
        <v>678</v>
      </c>
      <c r="D128" s="13">
        <v>44160</v>
      </c>
      <c r="E128" s="13" t="s">
        <v>676</v>
      </c>
      <c r="F128" s="13">
        <v>44129</v>
      </c>
      <c r="G128" s="13">
        <v>200000438</v>
      </c>
      <c r="H128" s="13" t="s">
        <v>42</v>
      </c>
      <c r="I128" s="13">
        <v>203</v>
      </c>
      <c r="J128" s="13">
        <v>1</v>
      </c>
      <c r="K128" s="13">
        <v>1</v>
      </c>
      <c r="L128" s="13" t="s">
        <v>94</v>
      </c>
      <c r="M128" s="13">
        <v>11557</v>
      </c>
      <c r="N128" s="13" t="s">
        <v>11</v>
      </c>
      <c r="O128" s="13" t="s">
        <v>11</v>
      </c>
      <c r="P128" s="13"/>
      <c r="Q128" s="13">
        <v>17.5</v>
      </c>
      <c r="R128" s="13">
        <v>60</v>
      </c>
      <c r="S128" s="13">
        <v>6</v>
      </c>
      <c r="T128" s="13" t="s">
        <v>11</v>
      </c>
      <c r="U128" s="13" t="s">
        <v>17</v>
      </c>
      <c r="V128" s="13">
        <v>800</v>
      </c>
      <c r="W128" s="22">
        <f>V128/M128</f>
        <v>6.9222116466210959E-2</v>
      </c>
      <c r="X128" s="13">
        <v>26947</v>
      </c>
      <c r="Y128" s="13">
        <v>6586</v>
      </c>
      <c r="Z128" s="13">
        <v>574</v>
      </c>
      <c r="AA128" s="13">
        <v>380</v>
      </c>
      <c r="AB128" s="13">
        <v>64</v>
      </c>
      <c r="AC128" s="31">
        <f>X128+Y128+Z128+AA128</f>
        <v>34487</v>
      </c>
      <c r="AD128" s="30">
        <f>AC128/M128</f>
        <v>2.9840789132127714</v>
      </c>
      <c r="AE128" s="30">
        <f>AC128/V128</f>
        <v>43.108750000000001</v>
      </c>
      <c r="AF128" s="13">
        <v>1183</v>
      </c>
      <c r="AG128" s="13">
        <v>219</v>
      </c>
      <c r="AH128" s="13">
        <v>5</v>
      </c>
      <c r="AI128" s="13">
        <v>53</v>
      </c>
      <c r="AJ128" s="13">
        <f>AF128+AG128+AH128+AI128</f>
        <v>1460</v>
      </c>
      <c r="AK128" s="33">
        <f>AJ128*100/M128</f>
        <v>12.6330362550835</v>
      </c>
      <c r="AL128" s="33">
        <f>AC128/AJ128</f>
        <v>23.62123287671233</v>
      </c>
      <c r="AM128" s="33">
        <f>AL128/2</f>
        <v>11.810616438356165</v>
      </c>
      <c r="AN128" s="13">
        <v>8</v>
      </c>
      <c r="AO128" s="13">
        <v>11</v>
      </c>
      <c r="AP128" s="13">
        <v>2849</v>
      </c>
      <c r="AQ128" s="33">
        <f>AP128*100/M128</f>
        <v>24.651726226529377</v>
      </c>
      <c r="AR128" s="15">
        <v>2851.871148862655</v>
      </c>
      <c r="AS128" s="33">
        <f>AR128*100/M128</f>
        <v>24.676569601649692</v>
      </c>
      <c r="AT128" s="13">
        <v>13708</v>
      </c>
      <c r="AU128" s="13">
        <v>156736</v>
      </c>
      <c r="AV128" s="33">
        <f>AU128/M128</f>
        <v>13.561997058060051</v>
      </c>
      <c r="AW128" s="33">
        <f>AU128/AC128</f>
        <v>4.5447849914460523</v>
      </c>
      <c r="AX128" s="13">
        <v>2725</v>
      </c>
      <c r="AY128" s="13">
        <v>21</v>
      </c>
      <c r="AZ128" s="13">
        <v>64</v>
      </c>
      <c r="BA128" s="13">
        <f>AX128+AY128+AZ128</f>
        <v>2810</v>
      </c>
      <c r="BB128" s="15">
        <v>896.37187171157984</v>
      </c>
      <c r="BC128" s="15">
        <v>28704.470198675495</v>
      </c>
      <c r="BD128" s="33">
        <f>BC128/M128</f>
        <v>2.4837302239919956</v>
      </c>
      <c r="BE128" s="19">
        <v>6</v>
      </c>
      <c r="BF128" s="33">
        <f>BE128*2000/M128</f>
        <v>1.0383317469931643</v>
      </c>
      <c r="BG128" s="13">
        <v>16</v>
      </c>
      <c r="BH128" s="13" t="s">
        <v>10</v>
      </c>
      <c r="BI128" s="13" t="s">
        <v>10</v>
      </c>
      <c r="BJ128" s="13" t="s">
        <v>10</v>
      </c>
      <c r="BK128" s="13" t="s">
        <v>11</v>
      </c>
      <c r="BL128" s="13" t="s">
        <v>11</v>
      </c>
      <c r="BM128" s="13" t="s">
        <v>11</v>
      </c>
      <c r="BN128" s="14" t="s">
        <v>10</v>
      </c>
    </row>
    <row r="129" spans="1:66" ht="20.100000000000001" customHeight="1" x14ac:dyDescent="0.25">
      <c r="A129" s="43" t="s">
        <v>466</v>
      </c>
      <c r="B129" s="13" t="s">
        <v>467</v>
      </c>
      <c r="C129" s="13" t="s">
        <v>468</v>
      </c>
      <c r="D129" s="13">
        <v>44860</v>
      </c>
      <c r="E129" s="13" t="s">
        <v>466</v>
      </c>
      <c r="F129" s="13">
        <v>44130</v>
      </c>
      <c r="G129" s="13">
        <v>244400438</v>
      </c>
      <c r="H129" s="13" t="s">
        <v>51</v>
      </c>
      <c r="I129" s="13">
        <v>134</v>
      </c>
      <c r="J129" s="13">
        <v>1</v>
      </c>
      <c r="K129" s="13">
        <v>1</v>
      </c>
      <c r="L129" s="13" t="s">
        <v>469</v>
      </c>
      <c r="M129" s="13">
        <v>7027</v>
      </c>
      <c r="N129" s="13" t="s">
        <v>11</v>
      </c>
      <c r="O129" s="13" t="s">
        <v>11</v>
      </c>
      <c r="P129" s="13"/>
      <c r="Q129" s="13">
        <v>17.5</v>
      </c>
      <c r="R129" s="13">
        <v>50</v>
      </c>
      <c r="S129" s="13">
        <v>3</v>
      </c>
      <c r="T129" s="13" t="s">
        <v>10</v>
      </c>
      <c r="U129" s="13" t="s">
        <v>18</v>
      </c>
      <c r="V129" s="13">
        <v>489</v>
      </c>
      <c r="W129" s="22">
        <f>V129/M129</f>
        <v>6.9588729187419957E-2</v>
      </c>
      <c r="X129" s="13">
        <v>15323</v>
      </c>
      <c r="Y129" s="13">
        <v>100</v>
      </c>
      <c r="Z129" s="13">
        <v>649</v>
      </c>
      <c r="AA129" s="13">
        <v>0</v>
      </c>
      <c r="AB129" s="13"/>
      <c r="AC129" s="31">
        <f>X129+Y129+Z129+AA129</f>
        <v>16072</v>
      </c>
      <c r="AD129" s="30">
        <f>AC129/M129</f>
        <v>2.2871780276077986</v>
      </c>
      <c r="AE129" s="30">
        <f>AC129/V129</f>
        <v>32.86707566462168</v>
      </c>
      <c r="AF129" s="13">
        <v>871</v>
      </c>
      <c r="AG129" s="13">
        <v>0</v>
      </c>
      <c r="AH129" s="13">
        <v>26</v>
      </c>
      <c r="AI129" s="13">
        <v>0</v>
      </c>
      <c r="AJ129" s="13">
        <f>AF129+AG129+AH129+AI129</f>
        <v>897</v>
      </c>
      <c r="AK129" s="33">
        <f>AJ129*100/M129</f>
        <v>12.765049096342679</v>
      </c>
      <c r="AL129" s="33">
        <f>AC129/AJ129</f>
        <v>17.917502787068006</v>
      </c>
      <c r="AM129" s="33">
        <f>AL129/2</f>
        <v>8.9587513935340031</v>
      </c>
      <c r="AN129" s="13">
        <v>7</v>
      </c>
      <c r="AO129" s="13">
        <v>32</v>
      </c>
      <c r="AP129" s="13">
        <v>1263</v>
      </c>
      <c r="AQ129" s="33">
        <f>AP129*100/M129</f>
        <v>17.973530667425646</v>
      </c>
      <c r="AR129" s="13">
        <v>1069</v>
      </c>
      <c r="AS129" s="33">
        <f>AR129*100/M129</f>
        <v>15.212750818272378</v>
      </c>
      <c r="AT129" s="13">
        <v>9074</v>
      </c>
      <c r="AU129" s="13">
        <v>40808</v>
      </c>
      <c r="AV129" s="33">
        <f>AU129/M129</f>
        <v>5.8073146435178593</v>
      </c>
      <c r="AW129" s="33">
        <f>AU129/AC129</f>
        <v>2.5390741662518668</v>
      </c>
      <c r="AX129" s="13">
        <v>581</v>
      </c>
      <c r="AY129" s="13">
        <v>3</v>
      </c>
      <c r="AZ129" s="13">
        <v>74</v>
      </c>
      <c r="BA129" s="13">
        <f>AX129+AY129+AZ129</f>
        <v>658</v>
      </c>
      <c r="BB129" s="13">
        <v>3105</v>
      </c>
      <c r="BC129" s="13">
        <v>15960</v>
      </c>
      <c r="BD129" s="33">
        <f>BC129/M129</f>
        <v>2.2712395047673262</v>
      </c>
      <c r="BE129" s="13">
        <v>2.4</v>
      </c>
      <c r="BF129" s="33">
        <f>BE129*2000/M129</f>
        <v>0.68307955030596268</v>
      </c>
      <c r="BG129" s="13">
        <v>15</v>
      </c>
      <c r="BH129" s="13" t="s">
        <v>10</v>
      </c>
      <c r="BI129" s="13" t="s">
        <v>10</v>
      </c>
      <c r="BJ129" s="13" t="s">
        <v>10</v>
      </c>
      <c r="BK129" s="13" t="s">
        <v>10</v>
      </c>
      <c r="BL129" s="13" t="s">
        <v>10</v>
      </c>
      <c r="BM129" s="13" t="s">
        <v>11</v>
      </c>
      <c r="BN129" s="14" t="s">
        <v>11</v>
      </c>
    </row>
    <row r="130" spans="1:66" ht="20.100000000000001" customHeight="1" x14ac:dyDescent="0.25">
      <c r="A130" s="43" t="s">
        <v>404</v>
      </c>
      <c r="B130" s="13" t="s">
        <v>405</v>
      </c>
      <c r="C130" s="13" t="s">
        <v>204</v>
      </c>
      <c r="D130" s="13">
        <v>44710</v>
      </c>
      <c r="E130" s="13" t="s">
        <v>404</v>
      </c>
      <c r="F130" s="13">
        <v>44133</v>
      </c>
      <c r="G130" s="13">
        <v>200067346</v>
      </c>
      <c r="H130" s="13" t="s">
        <v>29</v>
      </c>
      <c r="I130" s="13">
        <v>112</v>
      </c>
      <c r="J130" s="13">
        <v>1</v>
      </c>
      <c r="K130" s="13">
        <v>1</v>
      </c>
      <c r="L130" s="13" t="s">
        <v>406</v>
      </c>
      <c r="M130" s="13">
        <v>3099</v>
      </c>
      <c r="N130" s="13" t="s">
        <v>11</v>
      </c>
      <c r="O130" s="13" t="s">
        <v>11</v>
      </c>
      <c r="P130" s="13"/>
      <c r="Q130" s="13">
        <v>6</v>
      </c>
      <c r="R130" s="13">
        <v>8</v>
      </c>
      <c r="S130" s="13">
        <v>0</v>
      </c>
      <c r="T130" s="13" t="s">
        <v>11</v>
      </c>
      <c r="U130" s="13" t="s">
        <v>17</v>
      </c>
      <c r="V130" s="13">
        <v>81</v>
      </c>
      <c r="W130" s="22">
        <f>V130/M130</f>
        <v>2.6137463697967087E-2</v>
      </c>
      <c r="X130" s="13">
        <v>4166</v>
      </c>
      <c r="Y130" s="13">
        <v>0</v>
      </c>
      <c r="Z130" s="13">
        <v>678</v>
      </c>
      <c r="AA130" s="13">
        <v>0</v>
      </c>
      <c r="AB130" s="13">
        <v>7</v>
      </c>
      <c r="AC130" s="31">
        <f>X130+Y130+Z130+AA130</f>
        <v>4844</v>
      </c>
      <c r="AD130" s="30">
        <f>AC130/M130</f>
        <v>1.5630848660858341</v>
      </c>
      <c r="AE130" s="30">
        <f>AC130/V130</f>
        <v>59.802469135802468</v>
      </c>
      <c r="AF130" s="13">
        <v>256</v>
      </c>
      <c r="AG130" s="13">
        <v>0</v>
      </c>
      <c r="AH130" s="13">
        <v>29</v>
      </c>
      <c r="AI130" s="13">
        <v>0</v>
      </c>
      <c r="AJ130" s="13">
        <f>AF130+AG130+AH130+AI130</f>
        <v>285</v>
      </c>
      <c r="AK130" s="33">
        <f>AJ130*100/M130</f>
        <v>9.1965150048402702</v>
      </c>
      <c r="AL130" s="33">
        <f>AC130/AJ130</f>
        <v>16.996491228070177</v>
      </c>
      <c r="AM130" s="33">
        <f>AL130/2</f>
        <v>8.4982456140350884</v>
      </c>
      <c r="AN130" s="13">
        <v>0</v>
      </c>
      <c r="AO130" s="13">
        <v>28</v>
      </c>
      <c r="AP130" s="13">
        <v>700</v>
      </c>
      <c r="AQ130" s="33">
        <f>AP130*100/M130</f>
        <v>22.587931590835755</v>
      </c>
      <c r="AR130" s="13">
        <v>468</v>
      </c>
      <c r="AS130" s="33">
        <f>AR130*100/M130</f>
        <v>15.10164569215876</v>
      </c>
      <c r="AT130" s="13">
        <v>3118</v>
      </c>
      <c r="AU130" s="13">
        <v>9218</v>
      </c>
      <c r="AV130" s="33">
        <f>AU130/M130</f>
        <v>2.9745079057760568</v>
      </c>
      <c r="AW130" s="33">
        <f>AU130/AC130</f>
        <v>1.9029727497935591</v>
      </c>
      <c r="AX130" s="13">
        <v>779</v>
      </c>
      <c r="AY130" s="13">
        <v>3</v>
      </c>
      <c r="AZ130" s="13">
        <v>40</v>
      </c>
      <c r="BA130" s="13">
        <f>AX130+AY130+AZ130</f>
        <v>822</v>
      </c>
      <c r="BB130" s="13">
        <v>0</v>
      </c>
      <c r="BC130" s="13">
        <v>5309</v>
      </c>
      <c r="BD130" s="33">
        <f>BC130/M130</f>
        <v>1.7131332687963858</v>
      </c>
      <c r="BE130" s="13"/>
      <c r="BF130" s="33">
        <f>BE130*2000/M130</f>
        <v>0</v>
      </c>
      <c r="BG130" s="13">
        <v>30</v>
      </c>
      <c r="BH130" s="13" t="s">
        <v>11</v>
      </c>
      <c r="BI130" s="13" t="s">
        <v>11</v>
      </c>
      <c r="BJ130" s="13" t="s">
        <v>11</v>
      </c>
      <c r="BK130" s="13" t="s">
        <v>10</v>
      </c>
      <c r="BL130" s="13" t="s">
        <v>11</v>
      </c>
      <c r="BM130" s="13" t="s">
        <v>11</v>
      </c>
      <c r="BN130" s="14" t="s">
        <v>10</v>
      </c>
    </row>
    <row r="131" spans="1:66" ht="20.100000000000001" customHeight="1" x14ac:dyDescent="0.25">
      <c r="A131" s="43" t="s">
        <v>648</v>
      </c>
      <c r="B131" s="13" t="s">
        <v>649</v>
      </c>
      <c r="C131" s="13" t="s">
        <v>650</v>
      </c>
      <c r="D131" s="13">
        <v>44522</v>
      </c>
      <c r="E131" s="13" t="s">
        <v>648</v>
      </c>
      <c r="F131" s="13">
        <v>44134</v>
      </c>
      <c r="G131" s="13">
        <v>244400552</v>
      </c>
      <c r="H131" s="13" t="s">
        <v>12</v>
      </c>
      <c r="I131" s="13">
        <v>192</v>
      </c>
      <c r="J131" s="13">
        <v>1</v>
      </c>
      <c r="K131" s="13">
        <v>1</v>
      </c>
      <c r="L131" s="13" t="s">
        <v>9</v>
      </c>
      <c r="M131" s="13">
        <v>1071</v>
      </c>
      <c r="N131" s="13" t="s">
        <v>11</v>
      </c>
      <c r="O131" s="13" t="s">
        <v>10</v>
      </c>
      <c r="P131" s="13" t="s">
        <v>631</v>
      </c>
      <c r="Q131" s="13">
        <v>5</v>
      </c>
      <c r="R131" s="13">
        <v>3</v>
      </c>
      <c r="S131" s="13">
        <v>1</v>
      </c>
      <c r="T131" s="13" t="s">
        <v>10</v>
      </c>
      <c r="U131" s="13" t="s">
        <v>68</v>
      </c>
      <c r="V131" s="13">
        <v>50</v>
      </c>
      <c r="W131" s="22">
        <f>V131/M131</f>
        <v>4.6685340802987862E-2</v>
      </c>
      <c r="X131" s="13">
        <v>1562</v>
      </c>
      <c r="Y131" s="13">
        <v>23</v>
      </c>
      <c r="Z131" s="13">
        <v>151</v>
      </c>
      <c r="AA131" s="13">
        <v>0</v>
      </c>
      <c r="AB131" s="13">
        <v>3</v>
      </c>
      <c r="AC131" s="31">
        <f>X131+Y131+Z131+AA131</f>
        <v>1736</v>
      </c>
      <c r="AD131" s="30">
        <f>AC131/M131</f>
        <v>1.6209150326797386</v>
      </c>
      <c r="AE131" s="30">
        <f>AC131/V131</f>
        <v>34.72</v>
      </c>
      <c r="AF131" s="13">
        <v>134</v>
      </c>
      <c r="AG131" s="13">
        <v>0</v>
      </c>
      <c r="AH131" s="13">
        <v>0</v>
      </c>
      <c r="AI131" s="13">
        <v>0</v>
      </c>
      <c r="AJ131" s="13">
        <f>AF131+AG131+AH131+AI131</f>
        <v>134</v>
      </c>
      <c r="AK131" s="33">
        <f>AJ131*100/M131</f>
        <v>12.511671335200747</v>
      </c>
      <c r="AL131" s="33">
        <f>AC131/AJ131</f>
        <v>12.955223880597014</v>
      </c>
      <c r="AM131" s="33">
        <f>AL131/2</f>
        <v>6.4776119402985071</v>
      </c>
      <c r="AN131" s="13">
        <v>0</v>
      </c>
      <c r="AO131" s="13">
        <v>0</v>
      </c>
      <c r="AP131" s="13">
        <v>64</v>
      </c>
      <c r="AQ131" s="33">
        <f>AP131*100/M131</f>
        <v>5.9757236227824464</v>
      </c>
      <c r="AR131" s="15">
        <v>63.048599199542593</v>
      </c>
      <c r="AS131" s="33">
        <f>AR131*100/M131</f>
        <v>5.8868906815632673</v>
      </c>
      <c r="AT131" s="13"/>
      <c r="AU131" s="13">
        <v>1163</v>
      </c>
      <c r="AV131" s="33">
        <f>AU131/M131</f>
        <v>1.0859010270774976</v>
      </c>
      <c r="AW131" s="33">
        <f>AU131/AC131</f>
        <v>0.66993087557603692</v>
      </c>
      <c r="AX131" s="13"/>
      <c r="AY131" s="13"/>
      <c r="AZ131" s="13"/>
      <c r="BA131" s="13">
        <f>AX131+AY131+AZ131</f>
        <v>0</v>
      </c>
      <c r="BB131" s="15">
        <v>109.30560415937609</v>
      </c>
      <c r="BC131" s="15">
        <v>1678.7030213706705</v>
      </c>
      <c r="BD131" s="33">
        <f>BC131/M131</f>
        <v>1.5674164531939034</v>
      </c>
      <c r="BE131" s="18">
        <v>6.5118232265160225E-2</v>
      </c>
      <c r="BF131" s="33">
        <f>BE131*2000/M131</f>
        <v>0.12160267463148502</v>
      </c>
      <c r="BG131" s="13">
        <v>15</v>
      </c>
      <c r="BH131" s="13" t="s">
        <v>11</v>
      </c>
      <c r="BI131" s="13" t="s">
        <v>11</v>
      </c>
      <c r="BJ131" s="13" t="s">
        <v>11</v>
      </c>
      <c r="BK131" s="13" t="s">
        <v>11</v>
      </c>
      <c r="BL131" s="13" t="s">
        <v>11</v>
      </c>
      <c r="BM131" s="13" t="s">
        <v>11</v>
      </c>
      <c r="BN131" s="14" t="s">
        <v>11</v>
      </c>
    </row>
    <row r="132" spans="1:66" ht="20.100000000000001" customHeight="1" x14ac:dyDescent="0.25">
      <c r="A132" s="43" t="s">
        <v>433</v>
      </c>
      <c r="B132" s="13" t="s">
        <v>434</v>
      </c>
      <c r="C132" s="13" t="s">
        <v>435</v>
      </c>
      <c r="D132" s="13">
        <v>44770</v>
      </c>
      <c r="E132" s="13" t="s">
        <v>433</v>
      </c>
      <c r="F132" s="13">
        <v>44136</v>
      </c>
      <c r="G132" s="13">
        <v>200067346</v>
      </c>
      <c r="H132" s="13" t="s">
        <v>29</v>
      </c>
      <c r="I132" s="13">
        <v>123</v>
      </c>
      <c r="J132" s="13">
        <v>1</v>
      </c>
      <c r="K132" s="13">
        <v>1</v>
      </c>
      <c r="L132" s="13" t="s">
        <v>436</v>
      </c>
      <c r="M132" s="13">
        <v>1275</v>
      </c>
      <c r="N132" s="13" t="s">
        <v>11</v>
      </c>
      <c r="O132" s="13" t="s">
        <v>10</v>
      </c>
      <c r="P132" s="13" t="s">
        <v>33</v>
      </c>
      <c r="Q132" s="13">
        <v>7</v>
      </c>
      <c r="R132" s="13">
        <v>20</v>
      </c>
      <c r="S132" s="13">
        <v>0</v>
      </c>
      <c r="T132" s="13" t="s">
        <v>11</v>
      </c>
      <c r="U132" s="13" t="s">
        <v>24</v>
      </c>
      <c r="V132" s="13">
        <v>133</v>
      </c>
      <c r="W132" s="22">
        <f>V132/M132</f>
        <v>0.10431372549019607</v>
      </c>
      <c r="X132" s="13">
        <v>9362</v>
      </c>
      <c r="Y132" s="13">
        <v>57</v>
      </c>
      <c r="Z132" s="13">
        <v>0</v>
      </c>
      <c r="AA132" s="13">
        <v>0</v>
      </c>
      <c r="AB132" s="13">
        <v>0</v>
      </c>
      <c r="AC132" s="31">
        <f>X132+Y132+Z132+AA132</f>
        <v>9419</v>
      </c>
      <c r="AD132" s="30">
        <f>AC132/M132</f>
        <v>7.3874509803921571</v>
      </c>
      <c r="AE132" s="30">
        <f>AC132/V132</f>
        <v>70.819548872180448</v>
      </c>
      <c r="AF132" s="13">
        <v>565</v>
      </c>
      <c r="AG132" s="13">
        <v>0</v>
      </c>
      <c r="AH132" s="13">
        <v>0</v>
      </c>
      <c r="AI132" s="13">
        <v>0</v>
      </c>
      <c r="AJ132" s="13">
        <f>AF132+AG132+AH132+AI132</f>
        <v>565</v>
      </c>
      <c r="AK132" s="33">
        <f>AJ132*100/M132</f>
        <v>44.313725490196077</v>
      </c>
      <c r="AL132" s="33">
        <f>AC132/AJ132</f>
        <v>16.670796460176991</v>
      </c>
      <c r="AM132" s="33">
        <f>AL132/2</f>
        <v>8.3353982300884955</v>
      </c>
      <c r="AN132" s="13">
        <v>6</v>
      </c>
      <c r="AO132" s="13">
        <v>0</v>
      </c>
      <c r="AP132" s="13">
        <v>1155</v>
      </c>
      <c r="AQ132" s="33">
        <f>AP132*100/M132</f>
        <v>90.588235294117652</v>
      </c>
      <c r="AR132" s="13">
        <v>174</v>
      </c>
      <c r="AS132" s="33">
        <f>AR132*100/M132</f>
        <v>13.647058823529411</v>
      </c>
      <c r="AT132" s="13"/>
      <c r="AU132" s="13">
        <v>13831</v>
      </c>
      <c r="AV132" s="33">
        <f>AU132/M132</f>
        <v>10.847843137254902</v>
      </c>
      <c r="AW132" s="33">
        <f>AU132/AC132</f>
        <v>1.468414906040981</v>
      </c>
      <c r="AX132" s="13">
        <v>195</v>
      </c>
      <c r="AY132" s="13">
        <v>0</v>
      </c>
      <c r="AZ132" s="13">
        <v>0</v>
      </c>
      <c r="BA132" s="13">
        <f>AX132+AY132+AZ132</f>
        <v>195</v>
      </c>
      <c r="BB132" s="13">
        <v>72</v>
      </c>
      <c r="BC132" s="13">
        <v>5837</v>
      </c>
      <c r="BD132" s="33">
        <f>BC132/M132</f>
        <v>4.5780392156862746</v>
      </c>
      <c r="BE132" s="13"/>
      <c r="BF132" s="33">
        <f>BE132*2000/M132</f>
        <v>0</v>
      </c>
      <c r="BG132" s="13">
        <v>20</v>
      </c>
      <c r="BH132" s="13" t="s">
        <v>11</v>
      </c>
      <c r="BI132" s="13" t="s">
        <v>11</v>
      </c>
      <c r="BJ132" s="13" t="s">
        <v>10</v>
      </c>
      <c r="BK132" s="13" t="s">
        <v>11</v>
      </c>
      <c r="BL132" s="13" t="s">
        <v>11</v>
      </c>
      <c r="BM132" s="13" t="s">
        <v>11</v>
      </c>
      <c r="BN132" s="14" t="s">
        <v>11</v>
      </c>
    </row>
    <row r="133" spans="1:66" ht="20.100000000000001" customHeight="1" x14ac:dyDescent="0.25">
      <c r="A133" s="43" t="s">
        <v>500</v>
      </c>
      <c r="B133" s="13" t="s">
        <v>501</v>
      </c>
      <c r="C133" s="13" t="s">
        <v>502</v>
      </c>
      <c r="D133" s="13">
        <v>44260</v>
      </c>
      <c r="E133" s="13" t="s">
        <v>500</v>
      </c>
      <c r="F133" s="13">
        <v>44137</v>
      </c>
      <c r="G133" s="13">
        <v>200072734</v>
      </c>
      <c r="H133" s="13" t="s">
        <v>443</v>
      </c>
      <c r="I133" s="13">
        <v>144</v>
      </c>
      <c r="J133" s="13">
        <v>1</v>
      </c>
      <c r="K133" s="13">
        <v>1</v>
      </c>
      <c r="L133" s="13" t="s">
        <v>442</v>
      </c>
      <c r="M133" s="13">
        <v>3623</v>
      </c>
      <c r="N133" s="13" t="s">
        <v>11</v>
      </c>
      <c r="O133" s="13" t="s">
        <v>10</v>
      </c>
      <c r="P133" s="13" t="s">
        <v>812</v>
      </c>
      <c r="Q133" s="13">
        <v>11.5</v>
      </c>
      <c r="R133" s="13">
        <v>2</v>
      </c>
      <c r="S133" s="13">
        <v>1</v>
      </c>
      <c r="T133" s="13" t="s">
        <v>11</v>
      </c>
      <c r="U133" s="13" t="s">
        <v>17</v>
      </c>
      <c r="V133" s="13">
        <v>70</v>
      </c>
      <c r="W133" s="22">
        <f>V133/M133</f>
        <v>1.9321004692243997E-2</v>
      </c>
      <c r="X133" s="13">
        <v>5633</v>
      </c>
      <c r="Y133" s="13">
        <v>2</v>
      </c>
      <c r="Z133" s="13">
        <v>0</v>
      </c>
      <c r="AA133" s="13">
        <v>0</v>
      </c>
      <c r="AB133" s="13">
        <v>11</v>
      </c>
      <c r="AC133" s="31">
        <f>X133+Y133+Z133+AA133</f>
        <v>5635</v>
      </c>
      <c r="AD133" s="30">
        <f>AC133/M133</f>
        <v>1.5553408777256417</v>
      </c>
      <c r="AE133" s="30">
        <f>AC133/V133</f>
        <v>80.5</v>
      </c>
      <c r="AF133" s="13">
        <v>394</v>
      </c>
      <c r="AG133" s="13">
        <v>0</v>
      </c>
      <c r="AH133" s="13">
        <v>0</v>
      </c>
      <c r="AI133" s="13">
        <v>0</v>
      </c>
      <c r="AJ133" s="13">
        <f>AF133+AG133+AH133+AI133</f>
        <v>394</v>
      </c>
      <c r="AK133" s="33">
        <f>AJ133*100/M133</f>
        <v>10.874965498205906</v>
      </c>
      <c r="AL133" s="33">
        <f>AC133/AJ133</f>
        <v>14.302030456852792</v>
      </c>
      <c r="AM133" s="33">
        <f>AL133/2</f>
        <v>7.1510152284263961</v>
      </c>
      <c r="AN133" s="13">
        <v>0</v>
      </c>
      <c r="AO133" s="13">
        <v>0</v>
      </c>
      <c r="AP133" s="13">
        <v>685</v>
      </c>
      <c r="AQ133" s="33">
        <f>AP133*100/M133</f>
        <v>18.906983163124483</v>
      </c>
      <c r="AR133" s="15">
        <v>684.93583138173301</v>
      </c>
      <c r="AS133" s="33">
        <f>AR133*100/M133</f>
        <v>18.905212017160725</v>
      </c>
      <c r="AT133" s="13">
        <v>3597</v>
      </c>
      <c r="AU133" s="13">
        <v>12462</v>
      </c>
      <c r="AV133" s="33">
        <f>AU133/M133</f>
        <v>3.4396908639249242</v>
      </c>
      <c r="AW133" s="33">
        <f>AU133/AC133</f>
        <v>2.2115350488021295</v>
      </c>
      <c r="AX133" s="13">
        <v>132</v>
      </c>
      <c r="AY133" s="13">
        <v>0</v>
      </c>
      <c r="AZ133" s="13">
        <v>3</v>
      </c>
      <c r="BA133" s="13">
        <f>AX133+AY133+AZ133</f>
        <v>135</v>
      </c>
      <c r="BB133" s="15">
        <v>1652.1389791962627</v>
      </c>
      <c r="BC133" s="15">
        <v>6563.5904419321687</v>
      </c>
      <c r="BD133" s="33">
        <f>BC133/M133</f>
        <v>1.8116451675219898</v>
      </c>
      <c r="BE133" s="16">
        <v>0.95000000000000007</v>
      </c>
      <c r="BF133" s="33">
        <f>BE133*2000/M133</f>
        <v>0.52442727021805136</v>
      </c>
      <c r="BG133" s="13">
        <v>2</v>
      </c>
      <c r="BH133" s="13" t="s">
        <v>11</v>
      </c>
      <c r="BI133" s="13" t="s">
        <v>11</v>
      </c>
      <c r="BJ133" s="13" t="s">
        <v>10</v>
      </c>
      <c r="BK133" s="13" t="s">
        <v>11</v>
      </c>
      <c r="BL133" s="13" t="s">
        <v>11</v>
      </c>
      <c r="BM133" s="13" t="s">
        <v>11</v>
      </c>
      <c r="BN133" s="14" t="s">
        <v>10</v>
      </c>
    </row>
    <row r="134" spans="1:66" ht="20.100000000000001" customHeight="1" x14ac:dyDescent="0.25">
      <c r="A134" s="43" t="s">
        <v>128</v>
      </c>
      <c r="B134" s="13" t="s">
        <v>129</v>
      </c>
      <c r="C134" s="13" t="s">
        <v>130</v>
      </c>
      <c r="D134" s="13">
        <v>44390</v>
      </c>
      <c r="E134" s="13" t="s">
        <v>128</v>
      </c>
      <c r="F134" s="13">
        <v>44138</v>
      </c>
      <c r="G134" s="13">
        <v>244400537</v>
      </c>
      <c r="H134" s="13" t="s">
        <v>104</v>
      </c>
      <c r="I134" s="13">
        <v>30</v>
      </c>
      <c r="J134" s="13">
        <v>1</v>
      </c>
      <c r="K134" s="13">
        <v>1</v>
      </c>
      <c r="L134" s="13" t="s">
        <v>103</v>
      </c>
      <c r="M134" s="13">
        <v>1141</v>
      </c>
      <c r="N134" s="13" t="s">
        <v>11</v>
      </c>
      <c r="O134" s="13" t="s">
        <v>10</v>
      </c>
      <c r="P134" s="13" t="s">
        <v>33</v>
      </c>
      <c r="Q134" s="13">
        <v>6.2</v>
      </c>
      <c r="R134" s="13">
        <v>15</v>
      </c>
      <c r="S134" s="13">
        <v>1</v>
      </c>
      <c r="T134" s="13" t="s">
        <v>11</v>
      </c>
      <c r="U134" s="13" t="s">
        <v>17</v>
      </c>
      <c r="V134" s="13">
        <v>65</v>
      </c>
      <c r="W134" s="22">
        <f>V134/M134</f>
        <v>5.696757230499562E-2</v>
      </c>
      <c r="X134" s="13">
        <v>2939</v>
      </c>
      <c r="Y134" s="13">
        <v>44</v>
      </c>
      <c r="Z134" s="13">
        <v>83</v>
      </c>
      <c r="AA134" s="13">
        <v>0</v>
      </c>
      <c r="AB134" s="13">
        <v>3</v>
      </c>
      <c r="AC134" s="31">
        <f>X134+Y134+Z134+AA134</f>
        <v>3066</v>
      </c>
      <c r="AD134" s="30">
        <f>AC134/M134</f>
        <v>2.6871165644171779</v>
      </c>
      <c r="AE134" s="30">
        <f>AC134/V134</f>
        <v>47.169230769230772</v>
      </c>
      <c r="AF134" s="13">
        <v>132</v>
      </c>
      <c r="AG134" s="13">
        <v>1</v>
      </c>
      <c r="AH134" s="13">
        <v>0</v>
      </c>
      <c r="AI134" s="13">
        <v>0</v>
      </c>
      <c r="AJ134" s="13">
        <f>AF134+AG134+AH134+AI134</f>
        <v>133</v>
      </c>
      <c r="AK134" s="33">
        <f>AJ134*100/M134</f>
        <v>11.656441717791411</v>
      </c>
      <c r="AL134" s="33">
        <f>AC134/AJ134</f>
        <v>23.05263157894737</v>
      </c>
      <c r="AM134" s="33">
        <f>AL134/2</f>
        <v>11.526315789473685</v>
      </c>
      <c r="AN134" s="13">
        <v>0</v>
      </c>
      <c r="AO134" s="13">
        <v>32</v>
      </c>
      <c r="AP134" s="13">
        <v>180</v>
      </c>
      <c r="AQ134" s="33">
        <f>AP134*100/M134</f>
        <v>15.775635407537248</v>
      </c>
      <c r="AR134" s="15">
        <v>123.98601398601399</v>
      </c>
      <c r="AS134" s="33">
        <f>AR134*100/M134</f>
        <v>10.866434179317615</v>
      </c>
      <c r="AT134" s="13">
        <v>490</v>
      </c>
      <c r="AU134" s="13">
        <v>1837</v>
      </c>
      <c r="AV134" s="33">
        <f>AU134/M134</f>
        <v>1.609991235758107</v>
      </c>
      <c r="AW134" s="33">
        <f>AU134/AC134</f>
        <v>0.59915198956294846</v>
      </c>
      <c r="AX134" s="13">
        <v>302</v>
      </c>
      <c r="AY134" s="13">
        <v>0</v>
      </c>
      <c r="AZ134" s="13">
        <v>8</v>
      </c>
      <c r="BA134" s="13">
        <f>AX134+AY134+AZ134</f>
        <v>310</v>
      </c>
      <c r="BB134" s="15">
        <v>207.27083041590814</v>
      </c>
      <c r="BC134" s="15">
        <v>2248.110810810811</v>
      </c>
      <c r="BD134" s="33">
        <f>BC134/M134</f>
        <v>1.9702986948385723</v>
      </c>
      <c r="BE134" s="16">
        <v>0.4</v>
      </c>
      <c r="BF134" s="33">
        <f>BE134*2000/M134</f>
        <v>0.70113935144609996</v>
      </c>
      <c r="BG134" s="13">
        <v>9</v>
      </c>
      <c r="BH134" s="13" t="s">
        <v>10</v>
      </c>
      <c r="BI134" s="13" t="s">
        <v>10</v>
      </c>
      <c r="BJ134" s="13" t="s">
        <v>10</v>
      </c>
      <c r="BK134" s="13" t="s">
        <v>11</v>
      </c>
      <c r="BL134" s="13" t="s">
        <v>10</v>
      </c>
      <c r="BM134" s="13" t="s">
        <v>11</v>
      </c>
      <c r="BN134" s="14" t="s">
        <v>11</v>
      </c>
    </row>
    <row r="135" spans="1:66" ht="20.100000000000001" customHeight="1" x14ac:dyDescent="0.25">
      <c r="A135" s="43" t="s">
        <v>503</v>
      </c>
      <c r="B135" s="13" t="s">
        <v>504</v>
      </c>
      <c r="C135" s="13" t="s">
        <v>505</v>
      </c>
      <c r="D135" s="13">
        <v>44750</v>
      </c>
      <c r="E135" s="13" t="s">
        <v>503</v>
      </c>
      <c r="F135" s="13">
        <v>44139</v>
      </c>
      <c r="G135" s="13">
        <v>200072734</v>
      </c>
      <c r="H135" s="13" t="s">
        <v>443</v>
      </c>
      <c r="I135" s="13">
        <v>145</v>
      </c>
      <c r="J135" s="13">
        <v>1</v>
      </c>
      <c r="K135" s="13">
        <v>1</v>
      </c>
      <c r="L135" s="13" t="s">
        <v>442</v>
      </c>
      <c r="M135" s="13">
        <v>1563</v>
      </c>
      <c r="N135" s="13" t="s">
        <v>11</v>
      </c>
      <c r="O135" s="13" t="s">
        <v>10</v>
      </c>
      <c r="P135" s="13" t="s">
        <v>812</v>
      </c>
      <c r="Q135" s="13">
        <v>8</v>
      </c>
      <c r="R135" s="13">
        <v>24</v>
      </c>
      <c r="S135" s="13">
        <v>1</v>
      </c>
      <c r="T135" s="13" t="s">
        <v>11</v>
      </c>
      <c r="U135" s="13" t="s">
        <v>17</v>
      </c>
      <c r="V135" s="13">
        <v>130</v>
      </c>
      <c r="W135" s="22">
        <f>V135/M135</f>
        <v>8.3173384516954579E-2</v>
      </c>
      <c r="X135" s="13">
        <v>3638</v>
      </c>
      <c r="Y135" s="13">
        <v>8</v>
      </c>
      <c r="Z135" s="13">
        <v>30</v>
      </c>
      <c r="AA135" s="13">
        <v>86</v>
      </c>
      <c r="AB135" s="13">
        <v>10</v>
      </c>
      <c r="AC135" s="31">
        <f>X135+Y135+Z135+AA135</f>
        <v>3762</v>
      </c>
      <c r="AD135" s="30">
        <f>AC135/M135</f>
        <v>2.4069097888675626</v>
      </c>
      <c r="AE135" s="30">
        <f>AC135/V135</f>
        <v>28.938461538461539</v>
      </c>
      <c r="AF135" s="13">
        <v>401</v>
      </c>
      <c r="AG135" s="13">
        <v>2</v>
      </c>
      <c r="AH135" s="13">
        <v>2</v>
      </c>
      <c r="AI135" s="13">
        <v>74</v>
      </c>
      <c r="AJ135" s="13">
        <f>AF135+AG135+AH135+AI135</f>
        <v>479</v>
      </c>
      <c r="AK135" s="33">
        <f>AJ135*100/M135</f>
        <v>30.646193218170186</v>
      </c>
      <c r="AL135" s="33">
        <f>AC135/AJ135</f>
        <v>7.8538622129436328</v>
      </c>
      <c r="AM135" s="33">
        <f>AL135/2</f>
        <v>3.9269311064718164</v>
      </c>
      <c r="AN135" s="13">
        <v>2</v>
      </c>
      <c r="AO135" s="13">
        <v>0</v>
      </c>
      <c r="AP135" s="13">
        <v>366</v>
      </c>
      <c r="AQ135" s="33">
        <f>AP135*100/M135</f>
        <v>23.416506717850289</v>
      </c>
      <c r="AR135" s="15">
        <v>365.96571428571428</v>
      </c>
      <c r="AS135" s="33">
        <f>AR135*100/M135</f>
        <v>23.414313134082807</v>
      </c>
      <c r="AT135" s="13">
        <v>2655</v>
      </c>
      <c r="AU135" s="13">
        <v>12896</v>
      </c>
      <c r="AV135" s="33">
        <f>AU135/M135</f>
        <v>8.2507997440818936</v>
      </c>
      <c r="AW135" s="33">
        <f>AU135/AC135</f>
        <v>3.4279638490164808</v>
      </c>
      <c r="AX135" s="13">
        <v>2252</v>
      </c>
      <c r="AY135" s="13">
        <v>0</v>
      </c>
      <c r="AZ135" s="13">
        <v>1</v>
      </c>
      <c r="BA135" s="13">
        <f>AX135+AY135+AZ135</f>
        <v>2253</v>
      </c>
      <c r="BB135" s="15">
        <v>1844.7159585712568</v>
      </c>
      <c r="BC135" s="15">
        <v>4868.608684480987</v>
      </c>
      <c r="BD135" s="33">
        <f>BC135/M135</f>
        <v>3.114912785976319</v>
      </c>
      <c r="BE135" s="16">
        <v>0.95000000000000007</v>
      </c>
      <c r="BF135" s="33">
        <f>BE135*2000/M135</f>
        <v>1.2156110044785671</v>
      </c>
      <c r="BG135" s="13">
        <v>8</v>
      </c>
      <c r="BH135" s="13" t="s">
        <v>11</v>
      </c>
      <c r="BI135" s="13" t="s">
        <v>11</v>
      </c>
      <c r="BJ135" s="13" t="s">
        <v>10</v>
      </c>
      <c r="BK135" s="13" t="s">
        <v>11</v>
      </c>
      <c r="BL135" s="13" t="s">
        <v>11</v>
      </c>
      <c r="BM135" s="13" t="s">
        <v>11</v>
      </c>
      <c r="BN135" s="14" t="s">
        <v>10</v>
      </c>
    </row>
    <row r="136" spans="1:66" ht="20.100000000000001" customHeight="1" x14ac:dyDescent="0.25">
      <c r="A136" s="45" t="s">
        <v>816</v>
      </c>
      <c r="B136" s="13"/>
      <c r="C136" s="13"/>
      <c r="D136" s="13"/>
      <c r="E136" s="13"/>
      <c r="F136" s="13"/>
      <c r="G136" s="13"/>
      <c r="H136" s="13" t="s">
        <v>392</v>
      </c>
      <c r="I136" s="13"/>
      <c r="J136" s="13">
        <v>7</v>
      </c>
      <c r="K136" s="13">
        <v>1</v>
      </c>
      <c r="L136" s="13" t="s">
        <v>817</v>
      </c>
      <c r="M136" s="16">
        <v>23442</v>
      </c>
      <c r="N136" s="13"/>
      <c r="O136" s="13"/>
      <c r="P136" s="13"/>
      <c r="Q136" s="13"/>
      <c r="R136" s="13"/>
      <c r="S136" s="13"/>
      <c r="T136" s="13"/>
      <c r="U136" s="13" t="s">
        <v>117</v>
      </c>
      <c r="V136" s="13"/>
      <c r="W136" s="22">
        <f>V136/M136</f>
        <v>0</v>
      </c>
      <c r="X136" s="13"/>
      <c r="Y136" s="13"/>
      <c r="Z136" s="13"/>
      <c r="AA136" s="13"/>
      <c r="AB136" s="13"/>
      <c r="AC136" s="31"/>
      <c r="AD136" s="30">
        <f>AC136/M136</f>
        <v>0</v>
      </c>
      <c r="AE136" s="30" t="e">
        <f>AC136/V136</f>
        <v>#DIV/0!</v>
      </c>
      <c r="AF136" s="13"/>
      <c r="AG136" s="13"/>
      <c r="AH136" s="13"/>
      <c r="AI136" s="13"/>
      <c r="AJ136" s="13"/>
      <c r="AK136" s="33">
        <f>AJ136*100/M136</f>
        <v>0</v>
      </c>
      <c r="AL136" s="33" t="e">
        <f>AC136/AJ136</f>
        <v>#DIV/0!</v>
      </c>
      <c r="AM136" s="33" t="e">
        <f>AL136/2</f>
        <v>#DIV/0!</v>
      </c>
      <c r="AN136" s="13"/>
      <c r="AO136" s="13"/>
      <c r="AP136" s="13"/>
      <c r="AQ136" s="33">
        <f>AP136*100/M136</f>
        <v>0</v>
      </c>
      <c r="AR136" s="13">
        <v>4533</v>
      </c>
      <c r="AS136" s="33">
        <f>AR136*100/M136</f>
        <v>19.337087279242386</v>
      </c>
      <c r="AT136" s="13"/>
      <c r="AU136" s="13"/>
      <c r="AV136" s="33">
        <f>AU136/M136</f>
        <v>0</v>
      </c>
      <c r="AW136" s="33" t="e">
        <f>AU136/AC136</f>
        <v>#DIV/0!</v>
      </c>
      <c r="AX136" s="13"/>
      <c r="AY136" s="13"/>
      <c r="AZ136" s="13"/>
      <c r="BA136" s="13"/>
      <c r="BB136" s="13">
        <v>13776</v>
      </c>
      <c r="BC136" s="13">
        <v>56223</v>
      </c>
      <c r="BD136" s="33">
        <f>BC136/M136</f>
        <v>2.3983875095981571</v>
      </c>
      <c r="BE136" s="13">
        <v>8.1999999999999993</v>
      </c>
      <c r="BF136" s="33">
        <f>BE136*2000/M136</f>
        <v>0.69959901032335126</v>
      </c>
      <c r="BG136" s="13">
        <v>116</v>
      </c>
      <c r="BH136" s="13"/>
      <c r="BI136" s="13"/>
      <c r="BJ136" s="13"/>
      <c r="BK136" s="13"/>
      <c r="BL136" s="13"/>
      <c r="BM136" s="13"/>
      <c r="BN136" s="14"/>
    </row>
    <row r="137" spans="1:66" ht="20.100000000000001" customHeight="1" x14ac:dyDescent="0.25">
      <c r="A137" s="43" t="s">
        <v>615</v>
      </c>
      <c r="B137" s="13" t="s">
        <v>616</v>
      </c>
      <c r="C137" s="13" t="s">
        <v>617</v>
      </c>
      <c r="D137" s="13">
        <v>44440</v>
      </c>
      <c r="E137" s="13" t="s">
        <v>615</v>
      </c>
      <c r="F137" s="13">
        <v>44144</v>
      </c>
      <c r="G137" s="13">
        <v>244400552</v>
      </c>
      <c r="H137" s="13" t="s">
        <v>12</v>
      </c>
      <c r="I137" s="13">
        <v>180</v>
      </c>
      <c r="J137" s="13">
        <v>1</v>
      </c>
      <c r="K137" s="13">
        <v>1</v>
      </c>
      <c r="L137" s="13" t="s">
        <v>9</v>
      </c>
      <c r="M137" s="13">
        <v>2409</v>
      </c>
      <c r="N137" s="13" t="s">
        <v>11</v>
      </c>
      <c r="O137" s="13" t="s">
        <v>10</v>
      </c>
      <c r="P137" s="13" t="s">
        <v>631</v>
      </c>
      <c r="Q137" s="13">
        <v>13</v>
      </c>
      <c r="R137" s="13">
        <v>10</v>
      </c>
      <c r="S137" s="13">
        <v>1</v>
      </c>
      <c r="T137" s="13" t="s">
        <v>10</v>
      </c>
      <c r="U137" s="13" t="s">
        <v>68</v>
      </c>
      <c r="V137" s="13">
        <v>136</v>
      </c>
      <c r="W137" s="22">
        <f>V137/M137</f>
        <v>5.6454960564549607E-2</v>
      </c>
      <c r="X137" s="13">
        <v>5257</v>
      </c>
      <c r="Y137" s="13">
        <v>44</v>
      </c>
      <c r="Z137" s="13">
        <v>356</v>
      </c>
      <c r="AA137" s="13">
        <v>0</v>
      </c>
      <c r="AB137" s="13">
        <v>18</v>
      </c>
      <c r="AC137" s="31">
        <f>X137+Y137+Z137+AA137</f>
        <v>5657</v>
      </c>
      <c r="AD137" s="30">
        <f>AC137/M137</f>
        <v>2.3482772934827731</v>
      </c>
      <c r="AE137" s="30">
        <f>AC137/V137</f>
        <v>41.595588235294116</v>
      </c>
      <c r="AF137" s="13">
        <v>327</v>
      </c>
      <c r="AG137" s="13">
        <v>1</v>
      </c>
      <c r="AH137" s="13">
        <v>15</v>
      </c>
      <c r="AI137" s="13">
        <v>0</v>
      </c>
      <c r="AJ137" s="13">
        <f>AF137+AG137+AH137+AI137</f>
        <v>343</v>
      </c>
      <c r="AK137" s="33">
        <f>AJ137*100/M137</f>
        <v>14.238273142382731</v>
      </c>
      <c r="AL137" s="33">
        <f>AC137/AJ137</f>
        <v>16.492711370262391</v>
      </c>
      <c r="AM137" s="33">
        <f>AL137/2</f>
        <v>8.2463556851311957</v>
      </c>
      <c r="AN137" s="13">
        <v>32</v>
      </c>
      <c r="AO137" s="13">
        <v>47</v>
      </c>
      <c r="AP137" s="13">
        <v>432</v>
      </c>
      <c r="AQ137" s="33">
        <f>AP137*100/M137</f>
        <v>17.932752179327522</v>
      </c>
      <c r="AR137" s="15">
        <v>425.57804459691255</v>
      </c>
      <c r="AS137" s="33">
        <f>AR137*100/M137</f>
        <v>17.66617038592414</v>
      </c>
      <c r="AT137" s="13"/>
      <c r="AU137" s="13">
        <v>14292</v>
      </c>
      <c r="AV137" s="33">
        <f>AU137/M137</f>
        <v>5.9327521793275215</v>
      </c>
      <c r="AW137" s="33">
        <f>AU137/AC137</f>
        <v>2.5264274350362381</v>
      </c>
      <c r="AX137" s="13"/>
      <c r="AY137" s="13"/>
      <c r="AZ137" s="13"/>
      <c r="BA137" s="13">
        <f>AX137+AY137+AZ137</f>
        <v>0</v>
      </c>
      <c r="BB137" s="15">
        <v>1343.2465130230466</v>
      </c>
      <c r="BC137" s="15">
        <v>4296.9786293294028</v>
      </c>
      <c r="BD137" s="33">
        <f>BC137/M137</f>
        <v>1.7837188166581166</v>
      </c>
      <c r="BE137" s="18">
        <v>0.80023196520521922</v>
      </c>
      <c r="BF137" s="33">
        <f>BE137*2000/M137</f>
        <v>0.66436858879636296</v>
      </c>
      <c r="BG137" s="13">
        <v>16</v>
      </c>
      <c r="BH137" s="13" t="s">
        <v>11</v>
      </c>
      <c r="BI137" s="13" t="s">
        <v>11</v>
      </c>
      <c r="BJ137" s="13" t="s">
        <v>11</v>
      </c>
      <c r="BK137" s="13" t="s">
        <v>11</v>
      </c>
      <c r="BL137" s="13" t="s">
        <v>11</v>
      </c>
      <c r="BM137" s="13" t="s">
        <v>11</v>
      </c>
      <c r="BN137" s="14" t="s">
        <v>11</v>
      </c>
    </row>
    <row r="138" spans="1:66" ht="20.100000000000001" customHeight="1" x14ac:dyDescent="0.25">
      <c r="A138" s="43" t="s">
        <v>240</v>
      </c>
      <c r="B138" s="13" t="s">
        <v>241</v>
      </c>
      <c r="C138" s="13" t="s">
        <v>32</v>
      </c>
      <c r="D138" s="13">
        <v>44640</v>
      </c>
      <c r="E138" s="13" t="s">
        <v>240</v>
      </c>
      <c r="F138" s="13">
        <v>44145</v>
      </c>
      <c r="G138" s="13">
        <v>200067346</v>
      </c>
      <c r="H138" s="13" t="s">
        <v>29</v>
      </c>
      <c r="I138" s="13">
        <v>63</v>
      </c>
      <c r="J138" s="13">
        <v>1</v>
      </c>
      <c r="K138" s="13">
        <v>1</v>
      </c>
      <c r="L138" s="13" t="s">
        <v>242</v>
      </c>
      <c r="M138" s="13">
        <v>3324</v>
      </c>
      <c r="N138" s="13" t="s">
        <v>11</v>
      </c>
      <c r="O138" s="13" t="s">
        <v>10</v>
      </c>
      <c r="P138" s="13" t="s">
        <v>37</v>
      </c>
      <c r="Q138" s="13">
        <v>6</v>
      </c>
      <c r="R138" s="13">
        <v>20</v>
      </c>
      <c r="S138" s="13">
        <v>0</v>
      </c>
      <c r="T138" s="13" t="s">
        <v>10</v>
      </c>
      <c r="U138" s="13" t="s">
        <v>54</v>
      </c>
      <c r="V138" s="13">
        <v>100</v>
      </c>
      <c r="W138" s="22">
        <f>V138/M138</f>
        <v>3.0084235860409144E-2</v>
      </c>
      <c r="X138" s="13">
        <v>4660</v>
      </c>
      <c r="Y138" s="13">
        <v>54</v>
      </c>
      <c r="Z138" s="13">
        <v>0</v>
      </c>
      <c r="AA138" s="13">
        <v>0</v>
      </c>
      <c r="AB138" s="13">
        <v>11</v>
      </c>
      <c r="AC138" s="31">
        <f>X138+Y138+Z138+AA138</f>
        <v>4714</v>
      </c>
      <c r="AD138" s="30">
        <f>AC138/M138</f>
        <v>1.4181708784596871</v>
      </c>
      <c r="AE138" s="30">
        <f>AC138/V138</f>
        <v>47.14</v>
      </c>
      <c r="AF138" s="13">
        <v>371</v>
      </c>
      <c r="AG138" s="13">
        <v>0</v>
      </c>
      <c r="AH138" s="13">
        <v>0</v>
      </c>
      <c r="AI138" s="13">
        <v>0</v>
      </c>
      <c r="AJ138" s="13">
        <f>AF138+AG138+AH138+AI138</f>
        <v>371</v>
      </c>
      <c r="AK138" s="33">
        <f>AJ138*100/M138</f>
        <v>11.161251504211792</v>
      </c>
      <c r="AL138" s="33">
        <f>AC138/AJ138</f>
        <v>12.706199460916443</v>
      </c>
      <c r="AM138" s="33">
        <f>AL138/2</f>
        <v>6.3530997304582213</v>
      </c>
      <c r="AN138" s="13">
        <v>2</v>
      </c>
      <c r="AO138" s="13">
        <v>0</v>
      </c>
      <c r="AP138" s="13">
        <v>460</v>
      </c>
      <c r="AQ138" s="33">
        <f>AP138*100/M138</f>
        <v>13.838748495788208</v>
      </c>
      <c r="AR138" s="13">
        <v>391</v>
      </c>
      <c r="AS138" s="33">
        <f>AR138*100/M138</f>
        <v>11.762936221419976</v>
      </c>
      <c r="AT138" s="13">
        <v>2648</v>
      </c>
      <c r="AU138" s="13">
        <v>9783</v>
      </c>
      <c r="AV138" s="33">
        <f>AU138/M138</f>
        <v>2.9431407942238268</v>
      </c>
      <c r="AW138" s="33">
        <f>AU138/AC138</f>
        <v>2.0753075943996606</v>
      </c>
      <c r="AX138" s="13">
        <v>3094</v>
      </c>
      <c r="AY138" s="13">
        <v>0</v>
      </c>
      <c r="AZ138" s="13">
        <v>0</v>
      </c>
      <c r="BA138" s="13">
        <f>AX138+AY138+AZ138</f>
        <v>3094</v>
      </c>
      <c r="BB138" s="13">
        <v>0</v>
      </c>
      <c r="BC138" s="13">
        <v>4588</v>
      </c>
      <c r="BD138" s="33">
        <f>BC138/M138</f>
        <v>1.3802647412755715</v>
      </c>
      <c r="BE138" s="13"/>
      <c r="BF138" s="33">
        <f>BE138*2000/M138</f>
        <v>0</v>
      </c>
      <c r="BG138" s="13">
        <v>15</v>
      </c>
      <c r="BH138" s="13" t="s">
        <v>10</v>
      </c>
      <c r="BI138" s="13" t="s">
        <v>10</v>
      </c>
      <c r="BJ138" s="13" t="s">
        <v>11</v>
      </c>
      <c r="BK138" s="13" t="s">
        <v>11</v>
      </c>
      <c r="BL138" s="13" t="s">
        <v>10</v>
      </c>
      <c r="BM138" s="13" t="s">
        <v>11</v>
      </c>
      <c r="BN138" s="14" t="s">
        <v>10</v>
      </c>
    </row>
    <row r="139" spans="1:66" ht="20.100000000000001" customHeight="1" x14ac:dyDescent="0.25">
      <c r="A139" s="43" t="s">
        <v>254</v>
      </c>
      <c r="B139" s="13" t="s">
        <v>255</v>
      </c>
      <c r="C139" s="13" t="s">
        <v>256</v>
      </c>
      <c r="D139" s="13">
        <v>44660</v>
      </c>
      <c r="E139" s="13" t="s">
        <v>254</v>
      </c>
      <c r="F139" s="13">
        <v>44146</v>
      </c>
      <c r="G139" s="13">
        <v>200072726</v>
      </c>
      <c r="H139" s="13" t="s">
        <v>258</v>
      </c>
      <c r="I139" s="13">
        <v>67</v>
      </c>
      <c r="J139" s="13">
        <v>1</v>
      </c>
      <c r="K139" s="13">
        <v>1</v>
      </c>
      <c r="L139" s="13" t="s">
        <v>257</v>
      </c>
      <c r="M139" s="13">
        <v>2191</v>
      </c>
      <c r="N139" s="13" t="s">
        <v>10</v>
      </c>
      <c r="O139" s="13" t="s">
        <v>11</v>
      </c>
      <c r="P139" s="13"/>
      <c r="Q139" s="13">
        <v>13</v>
      </c>
      <c r="R139" s="13">
        <v>6</v>
      </c>
      <c r="S139" s="13">
        <v>1</v>
      </c>
      <c r="T139" s="13" t="s">
        <v>11</v>
      </c>
      <c r="U139" s="13" t="s">
        <v>17</v>
      </c>
      <c r="V139" s="13">
        <v>162</v>
      </c>
      <c r="W139" s="22">
        <f>V139/M139</f>
        <v>7.3938840712003656E-2</v>
      </c>
      <c r="X139" s="13">
        <v>3298</v>
      </c>
      <c r="Y139" s="13">
        <v>194</v>
      </c>
      <c r="Z139" s="13">
        <v>430</v>
      </c>
      <c r="AA139" s="13">
        <v>12</v>
      </c>
      <c r="AB139" s="13">
        <v>14</v>
      </c>
      <c r="AC139" s="31">
        <f>X139+Y139+Z139+AA139</f>
        <v>3934</v>
      </c>
      <c r="AD139" s="30">
        <f>AC139/M139</f>
        <v>1.7955271565495208</v>
      </c>
      <c r="AE139" s="30">
        <f>AC139/V139</f>
        <v>24.283950617283949</v>
      </c>
      <c r="AF139" s="13">
        <v>264</v>
      </c>
      <c r="AG139" s="13">
        <v>40</v>
      </c>
      <c r="AH139" s="13">
        <v>38</v>
      </c>
      <c r="AI139" s="13">
        <v>0</v>
      </c>
      <c r="AJ139" s="13">
        <f>AF139+AG139+AH139+AI139</f>
        <v>342</v>
      </c>
      <c r="AK139" s="33">
        <f>AJ139*100/M139</f>
        <v>15.609310816978549</v>
      </c>
      <c r="AL139" s="33">
        <f>AC139/AJ139</f>
        <v>11.502923976608187</v>
      </c>
      <c r="AM139" s="33">
        <f>AL139/2</f>
        <v>5.7514619883040936</v>
      </c>
      <c r="AN139" s="13">
        <v>7</v>
      </c>
      <c r="AO139" s="13">
        <v>42</v>
      </c>
      <c r="AP139" s="13">
        <v>141</v>
      </c>
      <c r="AQ139" s="33">
        <f>AP139*100/M139</f>
        <v>6.4354176175262436</v>
      </c>
      <c r="AR139" s="15">
        <v>89.642384105960261</v>
      </c>
      <c r="AS139" s="33">
        <f>AR139*100/M139</f>
        <v>4.0913913329968175</v>
      </c>
      <c r="AT139" s="13">
        <v>1421</v>
      </c>
      <c r="AU139" s="13">
        <v>769</v>
      </c>
      <c r="AV139" s="33">
        <f>AU139/M139</f>
        <v>0.3509812870835235</v>
      </c>
      <c r="AW139" s="33">
        <f>AU139/AC139</f>
        <v>0.19547534316217591</v>
      </c>
      <c r="AX139" s="13">
        <v>614</v>
      </c>
      <c r="AY139" s="13">
        <v>0</v>
      </c>
      <c r="AZ139" s="13">
        <v>57</v>
      </c>
      <c r="BA139" s="13">
        <f>AX139+AY139+AZ139</f>
        <v>671</v>
      </c>
      <c r="BB139" s="15">
        <v>131.60926018918005</v>
      </c>
      <c r="BC139" s="15">
        <v>3266.2042682926831</v>
      </c>
      <c r="BD139" s="33">
        <f>BC139/M139</f>
        <v>1.4907367723836984</v>
      </c>
      <c r="BE139" s="16">
        <v>1.1000000000000001</v>
      </c>
      <c r="BF139" s="33">
        <f>BE139*2000/M139</f>
        <v>1.0041077133728891</v>
      </c>
      <c r="BG139" s="13">
        <v>9</v>
      </c>
      <c r="BH139" s="13" t="s">
        <v>11</v>
      </c>
      <c r="BI139" s="13" t="s">
        <v>11</v>
      </c>
      <c r="BJ139" s="13" t="s">
        <v>10</v>
      </c>
      <c r="BK139" s="13" t="s">
        <v>11</v>
      </c>
      <c r="BL139" s="13" t="s">
        <v>11</v>
      </c>
      <c r="BM139" s="13" t="s">
        <v>10</v>
      </c>
      <c r="BN139" s="14" t="s">
        <v>10</v>
      </c>
    </row>
    <row r="140" spans="1:66" ht="20.100000000000001" customHeight="1" x14ac:dyDescent="0.25">
      <c r="A140" s="43" t="s">
        <v>550</v>
      </c>
      <c r="B140" s="13" t="s">
        <v>551</v>
      </c>
      <c r="C140" s="13" t="s">
        <v>552</v>
      </c>
      <c r="D140" s="13">
        <v>44660</v>
      </c>
      <c r="E140" s="13" t="s">
        <v>550</v>
      </c>
      <c r="F140" s="13">
        <v>44148</v>
      </c>
      <c r="G140" s="13">
        <v>200072726</v>
      </c>
      <c r="H140" s="13" t="s">
        <v>258</v>
      </c>
      <c r="I140" s="13">
        <v>160</v>
      </c>
      <c r="J140" s="13">
        <v>1</v>
      </c>
      <c r="K140" s="13">
        <v>1</v>
      </c>
      <c r="L140" s="13" t="s">
        <v>257</v>
      </c>
      <c r="M140" s="13">
        <v>717</v>
      </c>
      <c r="N140" s="13" t="s">
        <v>10</v>
      </c>
      <c r="O140" s="13" t="s">
        <v>11</v>
      </c>
      <c r="P140" s="13"/>
      <c r="Q140" s="13">
        <v>6</v>
      </c>
      <c r="R140" s="13">
        <v>6</v>
      </c>
      <c r="S140" s="13">
        <v>1</v>
      </c>
      <c r="T140" s="13" t="s">
        <v>11</v>
      </c>
      <c r="U140" s="13" t="s">
        <v>17</v>
      </c>
      <c r="V140" s="13">
        <v>65</v>
      </c>
      <c r="W140" s="22">
        <f>V140/M140</f>
        <v>9.0655509065550907E-2</v>
      </c>
      <c r="X140" s="13">
        <v>1575</v>
      </c>
      <c r="Y140" s="13">
        <v>0</v>
      </c>
      <c r="Z140" s="13">
        <v>0</v>
      </c>
      <c r="AA140" s="13"/>
      <c r="AB140" s="13">
        <v>0</v>
      </c>
      <c r="AC140" s="31">
        <f>X140+Y140+Z140+AA140</f>
        <v>1575</v>
      </c>
      <c r="AD140" s="30">
        <f>AC140/M140</f>
        <v>2.1966527196652721</v>
      </c>
      <c r="AE140" s="30">
        <f>AC140/V140</f>
        <v>24.23076923076923</v>
      </c>
      <c r="AF140" s="13">
        <v>145</v>
      </c>
      <c r="AG140" s="13">
        <v>0</v>
      </c>
      <c r="AH140" s="13">
        <v>0</v>
      </c>
      <c r="AI140" s="13"/>
      <c r="AJ140" s="13">
        <f>AF140+AG140+AH140+AI140</f>
        <v>145</v>
      </c>
      <c r="AK140" s="33">
        <f>AJ140*100/M140</f>
        <v>20.223152022315201</v>
      </c>
      <c r="AL140" s="33">
        <f>AC140/AJ140</f>
        <v>10.862068965517242</v>
      </c>
      <c r="AM140" s="33">
        <f>AL140/2</f>
        <v>5.431034482758621</v>
      </c>
      <c r="AN140" s="13">
        <v>0</v>
      </c>
      <c r="AO140" s="13">
        <v>0</v>
      </c>
      <c r="AP140" s="13">
        <v>41</v>
      </c>
      <c r="AQ140" s="33">
        <f>AP140*100/M140</f>
        <v>5.7182705718270572</v>
      </c>
      <c r="AR140" s="15">
        <v>26.066225165562916</v>
      </c>
      <c r="AS140" s="33">
        <f>AR140*100/M140</f>
        <v>3.6354567873867385</v>
      </c>
      <c r="AT140" s="13">
        <v>833</v>
      </c>
      <c r="AU140" s="13">
        <v>1158</v>
      </c>
      <c r="AV140" s="33">
        <f>AU140/M140</f>
        <v>1.6150627615062763</v>
      </c>
      <c r="AW140" s="33">
        <f>AU140/AC140</f>
        <v>0.73523809523809525</v>
      </c>
      <c r="AX140" s="13">
        <v>197</v>
      </c>
      <c r="AY140" s="13">
        <v>4</v>
      </c>
      <c r="AZ140" s="13">
        <v>0</v>
      </c>
      <c r="BA140" s="13">
        <f>AX140+AY140+AZ140</f>
        <v>201</v>
      </c>
      <c r="BB140" s="15">
        <v>198.18403549944148</v>
      </c>
      <c r="BC140" s="15">
        <v>1384.7942073170732</v>
      </c>
      <c r="BD140" s="33">
        <f>BC140/M140</f>
        <v>1.9313726740823893</v>
      </c>
      <c r="BE140" s="16">
        <v>0.30000000000000004</v>
      </c>
      <c r="BF140" s="33">
        <f>BE140*2000/M140</f>
        <v>0.83682008368200855</v>
      </c>
      <c r="BG140" s="13">
        <v>4</v>
      </c>
      <c r="BH140" s="13" t="s">
        <v>11</v>
      </c>
      <c r="BI140" s="13" t="s">
        <v>11</v>
      </c>
      <c r="BJ140" s="13" t="s">
        <v>10</v>
      </c>
      <c r="BK140" s="13" t="s">
        <v>11</v>
      </c>
      <c r="BL140" s="13" t="s">
        <v>11</v>
      </c>
      <c r="BM140" s="13" t="s">
        <v>11</v>
      </c>
      <c r="BN140" s="14" t="s">
        <v>10</v>
      </c>
    </row>
    <row r="141" spans="1:66" ht="20.100000000000001" customHeight="1" x14ac:dyDescent="0.25">
      <c r="A141" s="43" t="s">
        <v>140</v>
      </c>
      <c r="B141" s="13" t="s">
        <v>141</v>
      </c>
      <c r="C141" s="13" t="s">
        <v>142</v>
      </c>
      <c r="D141" s="13">
        <v>44390</v>
      </c>
      <c r="E141" s="13" t="s">
        <v>140</v>
      </c>
      <c r="F141" s="13">
        <v>44149</v>
      </c>
      <c r="G141" s="13">
        <v>244400537</v>
      </c>
      <c r="H141" s="13" t="s">
        <v>104</v>
      </c>
      <c r="I141" s="13">
        <v>33</v>
      </c>
      <c r="J141" s="13">
        <v>1</v>
      </c>
      <c r="K141" s="13">
        <v>1</v>
      </c>
      <c r="L141" s="13" t="s">
        <v>103</v>
      </c>
      <c r="M141" s="13">
        <v>4133</v>
      </c>
      <c r="N141" s="13" t="s">
        <v>11</v>
      </c>
      <c r="O141" s="13" t="s">
        <v>10</v>
      </c>
      <c r="P141" s="13" t="s">
        <v>33</v>
      </c>
      <c r="Q141" s="13">
        <v>17</v>
      </c>
      <c r="R141" s="13">
        <v>50</v>
      </c>
      <c r="S141" s="13">
        <v>1</v>
      </c>
      <c r="T141" s="13" t="s">
        <v>10</v>
      </c>
      <c r="U141" s="13" t="s">
        <v>17</v>
      </c>
      <c r="V141" s="13">
        <v>360</v>
      </c>
      <c r="W141" s="22">
        <f>V141/M141</f>
        <v>8.7103798693443021E-2</v>
      </c>
      <c r="X141" s="13">
        <v>9972</v>
      </c>
      <c r="Y141" s="13">
        <v>1772</v>
      </c>
      <c r="Z141" s="13">
        <v>711</v>
      </c>
      <c r="AA141" s="13">
        <v>0</v>
      </c>
      <c r="AB141" s="13">
        <v>23</v>
      </c>
      <c r="AC141" s="31">
        <f>X141+Y141+Z141+AA141</f>
        <v>12455</v>
      </c>
      <c r="AD141" s="30">
        <f>AC141/M141</f>
        <v>3.0135494797967577</v>
      </c>
      <c r="AE141" s="30">
        <f>AC141/V141</f>
        <v>34.597222222222221</v>
      </c>
      <c r="AF141" s="13">
        <v>668</v>
      </c>
      <c r="AG141" s="13">
        <v>19</v>
      </c>
      <c r="AH141" s="13">
        <v>84</v>
      </c>
      <c r="AI141" s="13">
        <v>0</v>
      </c>
      <c r="AJ141" s="13">
        <f>AF141+AG141+AH141+AI141</f>
        <v>771</v>
      </c>
      <c r="AK141" s="33">
        <f>AJ141*100/M141</f>
        <v>18.654730220179047</v>
      </c>
      <c r="AL141" s="33">
        <f>AC141/AJ141</f>
        <v>16.154345006485084</v>
      </c>
      <c r="AM141" s="33">
        <f>AL141/2</f>
        <v>8.0771725032425419</v>
      </c>
      <c r="AN141" s="13">
        <v>18</v>
      </c>
      <c r="AO141" s="13">
        <v>117</v>
      </c>
      <c r="AP141" s="13">
        <v>909</v>
      </c>
      <c r="AQ141" s="33">
        <f>AP141*100/M141</f>
        <v>21.993709170094363</v>
      </c>
      <c r="AR141" s="15">
        <v>626.12937062937067</v>
      </c>
      <c r="AS141" s="33">
        <f>AR141*100/M141</f>
        <v>15.149512959820244</v>
      </c>
      <c r="AT141" s="13">
        <v>4735</v>
      </c>
      <c r="AU141" s="13">
        <v>22195</v>
      </c>
      <c r="AV141" s="33">
        <f>AU141/M141</f>
        <v>5.3701911444471326</v>
      </c>
      <c r="AW141" s="33">
        <f>AU141/AC141</f>
        <v>1.7820152549177037</v>
      </c>
      <c r="AX141" s="13">
        <v>1590</v>
      </c>
      <c r="AY141" s="13">
        <v>9</v>
      </c>
      <c r="AZ141" s="13">
        <v>316</v>
      </c>
      <c r="BA141" s="13">
        <f>AX141+AY141+AZ141</f>
        <v>1915</v>
      </c>
      <c r="BB141" s="15">
        <v>2504.2874692874693</v>
      </c>
      <c r="BC141" s="15">
        <v>13032.281467181467</v>
      </c>
      <c r="BD141" s="33">
        <f>BC141/M141</f>
        <v>3.1532256150935076</v>
      </c>
      <c r="BE141" s="16">
        <v>1.9000000000000001</v>
      </c>
      <c r="BF141" s="33">
        <f>BE141*2000/M141</f>
        <v>0.91942898620856528</v>
      </c>
      <c r="BG141" s="13">
        <v>11</v>
      </c>
      <c r="BH141" s="13" t="s">
        <v>10</v>
      </c>
      <c r="BI141" s="13" t="s">
        <v>11</v>
      </c>
      <c r="BJ141" s="13" t="s">
        <v>11</v>
      </c>
      <c r="BK141" s="13" t="s">
        <v>10</v>
      </c>
      <c r="BL141" s="13" t="s">
        <v>10</v>
      </c>
      <c r="BM141" s="13" t="s">
        <v>11</v>
      </c>
      <c r="BN141" s="14" t="s">
        <v>11</v>
      </c>
    </row>
    <row r="142" spans="1:66" ht="20.100000000000001" customHeight="1" x14ac:dyDescent="0.25">
      <c r="A142" s="43" t="s">
        <v>409</v>
      </c>
      <c r="B142" s="13" t="s">
        <v>410</v>
      </c>
      <c r="C142" s="13" t="s">
        <v>411</v>
      </c>
      <c r="D142" s="13">
        <v>44860</v>
      </c>
      <c r="E142" s="13" t="s">
        <v>409</v>
      </c>
      <c r="F142" s="13">
        <v>44150</v>
      </c>
      <c r="G142" s="13">
        <v>244400404</v>
      </c>
      <c r="H142" s="13" t="s">
        <v>19</v>
      </c>
      <c r="I142" s="13">
        <v>114</v>
      </c>
      <c r="J142" s="13">
        <v>1</v>
      </c>
      <c r="K142" s="13">
        <v>1</v>
      </c>
      <c r="L142" s="13" t="s">
        <v>412</v>
      </c>
      <c r="M142" s="13">
        <v>4043</v>
      </c>
      <c r="N142" s="13" t="s">
        <v>11</v>
      </c>
      <c r="O142" s="13" t="s">
        <v>11</v>
      </c>
      <c r="P142" s="13"/>
      <c r="Q142" s="13">
        <v>17.5</v>
      </c>
      <c r="R142" s="13">
        <v>30</v>
      </c>
      <c r="S142" s="13">
        <v>3</v>
      </c>
      <c r="T142" s="13" t="s">
        <v>10</v>
      </c>
      <c r="U142" s="13" t="s">
        <v>17</v>
      </c>
      <c r="V142" s="13">
        <v>450</v>
      </c>
      <c r="W142" s="22">
        <f>V142/M142</f>
        <v>0.1113034875092753</v>
      </c>
      <c r="X142" s="13">
        <v>9126</v>
      </c>
      <c r="Y142" s="13">
        <v>90</v>
      </c>
      <c r="Z142" s="13">
        <v>819</v>
      </c>
      <c r="AA142" s="13">
        <v>0</v>
      </c>
      <c r="AB142" s="13">
        <v>32</v>
      </c>
      <c r="AC142" s="31">
        <f>X142+Y142+Z142+AA142</f>
        <v>10035</v>
      </c>
      <c r="AD142" s="30">
        <f>AC142/M142</f>
        <v>2.4820677714568391</v>
      </c>
      <c r="AE142" s="30">
        <f>AC142/V142</f>
        <v>22.3</v>
      </c>
      <c r="AF142" s="13">
        <v>659</v>
      </c>
      <c r="AG142" s="13">
        <v>7</v>
      </c>
      <c r="AH142" s="13">
        <v>38</v>
      </c>
      <c r="AI142" s="13">
        <v>0</v>
      </c>
      <c r="AJ142" s="13">
        <f>AF142+AG142+AH142+AI142</f>
        <v>704</v>
      </c>
      <c r="AK142" s="33">
        <f>AJ142*100/M142</f>
        <v>17.412812268117733</v>
      </c>
      <c r="AL142" s="33">
        <f>AC142/AJ142</f>
        <v>14.254261363636363</v>
      </c>
      <c r="AM142" s="33">
        <f>AL142/2</f>
        <v>7.1271306818181817</v>
      </c>
      <c r="AN142" s="13">
        <v>61</v>
      </c>
      <c r="AO142" s="13">
        <v>104</v>
      </c>
      <c r="AP142" s="13">
        <v>1218</v>
      </c>
      <c r="AQ142" s="33">
        <f>AP142*100/M142</f>
        <v>30.12614395251051</v>
      </c>
      <c r="AR142" s="13">
        <v>899</v>
      </c>
      <c r="AS142" s="33">
        <f>AR142*100/M142</f>
        <v>22.235963393519665</v>
      </c>
      <c r="AT142" s="13">
        <v>4910</v>
      </c>
      <c r="AU142" s="13">
        <v>26368</v>
      </c>
      <c r="AV142" s="33">
        <f>AU142/M142</f>
        <v>6.5218896858768245</v>
      </c>
      <c r="AW142" s="33">
        <f>AU142/AC142</f>
        <v>2.6276033881415048</v>
      </c>
      <c r="AX142" s="13"/>
      <c r="AY142" s="13"/>
      <c r="AZ142" s="13"/>
      <c r="BA142" s="13">
        <f>AX142+AY142+AZ142</f>
        <v>0</v>
      </c>
      <c r="BB142" s="13">
        <v>3840</v>
      </c>
      <c r="BC142" s="13">
        <v>12300</v>
      </c>
      <c r="BD142" s="33">
        <f>BC142/M142</f>
        <v>3.0422953252535248</v>
      </c>
      <c r="BE142" s="13">
        <v>3</v>
      </c>
      <c r="BF142" s="33">
        <f>BE142*2000/M142</f>
        <v>1.4840465001236705</v>
      </c>
      <c r="BG142" s="13">
        <v>17</v>
      </c>
      <c r="BH142" s="13" t="s">
        <v>10</v>
      </c>
      <c r="BI142" s="13" t="s">
        <v>10</v>
      </c>
      <c r="BJ142" s="13" t="s">
        <v>10</v>
      </c>
      <c r="BK142" s="13" t="s">
        <v>10</v>
      </c>
      <c r="BL142" s="13" t="s">
        <v>10</v>
      </c>
      <c r="BM142" s="13" t="s">
        <v>11</v>
      </c>
      <c r="BN142" s="14" t="s">
        <v>10</v>
      </c>
    </row>
    <row r="143" spans="1:66" ht="20.100000000000001" hidden="1" customHeight="1" x14ac:dyDescent="0.25">
      <c r="A143" s="12" t="s">
        <v>715</v>
      </c>
      <c r="B143" s="13" t="s">
        <v>716</v>
      </c>
      <c r="C143" s="13" t="s">
        <v>717</v>
      </c>
      <c r="D143" s="13">
        <v>44250</v>
      </c>
      <c r="E143" s="13" t="s">
        <v>715</v>
      </c>
      <c r="F143" s="13">
        <v>44154</v>
      </c>
      <c r="G143" s="13">
        <v>244400586</v>
      </c>
      <c r="H143" s="13" t="s">
        <v>163</v>
      </c>
      <c r="I143" s="13">
        <v>217</v>
      </c>
      <c r="J143" s="13">
        <v>1</v>
      </c>
      <c r="K143" s="13">
        <v>0</v>
      </c>
      <c r="L143" s="13" t="s">
        <v>718</v>
      </c>
      <c r="M143" s="13">
        <v>15008</v>
      </c>
      <c r="N143" s="13" t="s">
        <v>11</v>
      </c>
      <c r="O143" s="13" t="s">
        <v>11</v>
      </c>
      <c r="P143" s="13"/>
      <c r="Q143" s="13">
        <v>26</v>
      </c>
      <c r="R143" s="13">
        <v>74</v>
      </c>
      <c r="S143" s="13">
        <v>3</v>
      </c>
      <c r="T143" s="13" t="s">
        <v>10</v>
      </c>
      <c r="U143" s="13" t="s">
        <v>24</v>
      </c>
      <c r="V143" s="13">
        <v>618</v>
      </c>
      <c r="W143" s="22">
        <f>V143/M143</f>
        <v>4.1178038379530914E-2</v>
      </c>
      <c r="X143" s="13">
        <v>19818</v>
      </c>
      <c r="Y143" s="13">
        <v>446</v>
      </c>
      <c r="Z143" s="13">
        <v>17</v>
      </c>
      <c r="AA143" s="13">
        <v>5</v>
      </c>
      <c r="AB143" s="13">
        <v>69</v>
      </c>
      <c r="AC143" s="31">
        <f>X143+Y143+Z143+AA143</f>
        <v>20286</v>
      </c>
      <c r="AD143" s="30">
        <f>AC143/M143</f>
        <v>1.351679104477612</v>
      </c>
      <c r="AE143" s="30">
        <f>AC143/V143</f>
        <v>32.825242718446603</v>
      </c>
      <c r="AF143" s="13">
        <v>2893</v>
      </c>
      <c r="AG143" s="13">
        <v>12</v>
      </c>
      <c r="AH143" s="13">
        <v>0</v>
      </c>
      <c r="AI143" s="13">
        <v>5</v>
      </c>
      <c r="AJ143" s="13">
        <f>AF143+AG143+AH143+AI143</f>
        <v>2910</v>
      </c>
      <c r="AK143" s="33">
        <f>AJ143*100/M143</f>
        <v>19.389658848614072</v>
      </c>
      <c r="AL143" s="33">
        <f>AC143/AJ143</f>
        <v>6.9711340206185568</v>
      </c>
      <c r="AM143" s="33">
        <f>AL143/2</f>
        <v>3.4855670103092784</v>
      </c>
      <c r="AN143" s="13">
        <v>0</v>
      </c>
      <c r="AO143" s="13">
        <v>0</v>
      </c>
      <c r="AP143" s="13">
        <v>2401</v>
      </c>
      <c r="AQ143" s="33">
        <f>AP143*100/M143</f>
        <v>15.998134328358208</v>
      </c>
      <c r="AR143" s="13">
        <v>1878</v>
      </c>
      <c r="AS143" s="33">
        <f>AR143*100/M143</f>
        <v>12.513326226012794</v>
      </c>
      <c r="AT143" s="13">
        <v>43865</v>
      </c>
      <c r="AU143" s="13">
        <v>80732</v>
      </c>
      <c r="AV143" s="33">
        <f>AU143/M143</f>
        <v>5.3792643923240941</v>
      </c>
      <c r="AW143" s="33">
        <f>AU143/AC143</f>
        <v>3.9796904268953956</v>
      </c>
      <c r="AX143" s="13"/>
      <c r="AY143" s="13"/>
      <c r="AZ143" s="13"/>
      <c r="BA143" s="13">
        <f>AX143+AY143+AZ143</f>
        <v>0</v>
      </c>
      <c r="BB143" s="13">
        <v>10000</v>
      </c>
      <c r="BC143" s="13">
        <v>39736</v>
      </c>
      <c r="BD143" s="33">
        <f>BC143/M143</f>
        <v>2.6476545842217485</v>
      </c>
      <c r="BE143" s="13">
        <v>4</v>
      </c>
      <c r="BF143" s="33">
        <f>BE143*2000/M143</f>
        <v>0.53304904051172708</v>
      </c>
      <c r="BG143" s="13">
        <v>45</v>
      </c>
      <c r="BH143" s="13" t="s">
        <v>10</v>
      </c>
      <c r="BI143" s="13" t="s">
        <v>10</v>
      </c>
      <c r="BJ143" s="13" t="s">
        <v>10</v>
      </c>
      <c r="BK143" s="13" t="s">
        <v>10</v>
      </c>
      <c r="BL143" s="13" t="s">
        <v>10</v>
      </c>
      <c r="BM143" s="13" t="s">
        <v>10</v>
      </c>
      <c r="BN143" s="14" t="s">
        <v>11</v>
      </c>
    </row>
    <row r="144" spans="1:66" ht="20.100000000000001" customHeight="1" x14ac:dyDescent="0.25">
      <c r="A144" s="43" t="s">
        <v>437</v>
      </c>
      <c r="B144" s="13" t="s">
        <v>438</v>
      </c>
      <c r="C144" s="13" t="s">
        <v>32</v>
      </c>
      <c r="D144" s="13">
        <v>44117</v>
      </c>
      <c r="E144" s="13" t="s">
        <v>437</v>
      </c>
      <c r="F144" s="13">
        <v>44151</v>
      </c>
      <c r="G144" s="13">
        <v>244400644</v>
      </c>
      <c r="H144" s="13" t="s">
        <v>59</v>
      </c>
      <c r="I144" s="13">
        <v>124</v>
      </c>
      <c r="J144" s="13">
        <v>1</v>
      </c>
      <c r="K144" s="13">
        <v>1</v>
      </c>
      <c r="L144" s="13" t="s">
        <v>63</v>
      </c>
      <c r="M144" s="13">
        <v>7130</v>
      </c>
      <c r="N144" s="13" t="s">
        <v>10</v>
      </c>
      <c r="O144" s="13" t="s">
        <v>11</v>
      </c>
      <c r="P144" s="13"/>
      <c r="Q144" s="13">
        <v>11</v>
      </c>
      <c r="R144" s="13">
        <v>28</v>
      </c>
      <c r="S144" s="13">
        <v>1</v>
      </c>
      <c r="T144" s="13" t="s">
        <v>10</v>
      </c>
      <c r="U144" s="13" t="s">
        <v>810</v>
      </c>
      <c r="V144" s="13">
        <v>287</v>
      </c>
      <c r="W144" s="22">
        <f>V144/M144</f>
        <v>4.0252454417952312E-2</v>
      </c>
      <c r="X144" s="13">
        <v>9185</v>
      </c>
      <c r="Y144" s="13">
        <v>76</v>
      </c>
      <c r="Z144" s="13">
        <v>0</v>
      </c>
      <c r="AA144" s="13">
        <v>0</v>
      </c>
      <c r="AB144" s="13">
        <v>50</v>
      </c>
      <c r="AC144" s="31">
        <f>X144+Y144+Z144+AA144</f>
        <v>9261</v>
      </c>
      <c r="AD144" s="30">
        <f>AC144/M144</f>
        <v>1.2988779803646564</v>
      </c>
      <c r="AE144" s="30">
        <f>AC144/V144</f>
        <v>32.268292682926827</v>
      </c>
      <c r="AF144" s="13">
        <v>1017</v>
      </c>
      <c r="AG144" s="13">
        <v>13</v>
      </c>
      <c r="AH144" s="13">
        <v>0</v>
      </c>
      <c r="AI144" s="13">
        <v>0</v>
      </c>
      <c r="AJ144" s="13">
        <f>AF144+AG144+AH144+AI144</f>
        <v>1030</v>
      </c>
      <c r="AK144" s="33">
        <f>AJ144*100/M144</f>
        <v>14.446002805049089</v>
      </c>
      <c r="AL144" s="33">
        <f>AC144/AJ144</f>
        <v>8.9912621359223301</v>
      </c>
      <c r="AM144" s="33">
        <f>AL144/2</f>
        <v>4.4956310679611651</v>
      </c>
      <c r="AN144" s="13">
        <v>4</v>
      </c>
      <c r="AO144" s="13">
        <v>0</v>
      </c>
      <c r="AP144" s="13">
        <v>1431</v>
      </c>
      <c r="AQ144" s="33">
        <f>AP144*100/M144</f>
        <v>20.070126227208977</v>
      </c>
      <c r="AR144" s="15">
        <v>1021.5934000298641</v>
      </c>
      <c r="AS144" s="33">
        <f>AR144*100/M144</f>
        <v>14.328098177136944</v>
      </c>
      <c r="AT144" s="13"/>
      <c r="AU144" s="13">
        <v>58989</v>
      </c>
      <c r="AV144" s="33">
        <f>AU144/M144</f>
        <v>8.2733520336605899</v>
      </c>
      <c r="AW144" s="33">
        <f>AU144/AC144</f>
        <v>6.3696145124716557</v>
      </c>
      <c r="AX144" s="13">
        <v>8192</v>
      </c>
      <c r="AY144" s="13">
        <v>0</v>
      </c>
      <c r="AZ144" s="13">
        <v>0</v>
      </c>
      <c r="BA144" s="13">
        <f>AX144+AY144+AZ144</f>
        <v>8192</v>
      </c>
      <c r="BB144" s="15">
        <v>11854.568809767599</v>
      </c>
      <c r="BC144" s="13">
        <v>16216</v>
      </c>
      <c r="BD144" s="33">
        <f>BC144/M144</f>
        <v>2.2743338008415148</v>
      </c>
      <c r="BE144" s="16">
        <v>2.8000000000000003</v>
      </c>
      <c r="BF144" s="33">
        <f>BE144*2000/M144</f>
        <v>0.78541374474053305</v>
      </c>
      <c r="BG144" s="13">
        <v>25</v>
      </c>
      <c r="BH144" s="13" t="s">
        <v>10</v>
      </c>
      <c r="BI144" s="13" t="s">
        <v>10</v>
      </c>
      <c r="BJ144" s="13" t="s">
        <v>10</v>
      </c>
      <c r="BK144" s="13" t="s">
        <v>11</v>
      </c>
      <c r="BL144" s="13" t="s">
        <v>11</v>
      </c>
      <c r="BM144" s="13" t="s">
        <v>11</v>
      </c>
      <c r="BN144" s="14" t="s">
        <v>10</v>
      </c>
    </row>
    <row r="145" spans="1:66" ht="20.100000000000001" customHeight="1" x14ac:dyDescent="0.25">
      <c r="A145" s="43" t="s">
        <v>327</v>
      </c>
      <c r="B145" s="13" t="s">
        <v>328</v>
      </c>
      <c r="C145" s="13" t="s">
        <v>329</v>
      </c>
      <c r="D145" s="13">
        <v>44110</v>
      </c>
      <c r="E145" s="13" t="s">
        <v>327</v>
      </c>
      <c r="F145" s="13">
        <v>44153</v>
      </c>
      <c r="G145" s="13">
        <v>200072726</v>
      </c>
      <c r="H145" s="13" t="s">
        <v>258</v>
      </c>
      <c r="I145" s="13">
        <v>89</v>
      </c>
      <c r="J145" s="13">
        <v>1</v>
      </c>
      <c r="K145" s="13">
        <v>1</v>
      </c>
      <c r="L145" s="13" t="s">
        <v>257</v>
      </c>
      <c r="M145" s="13">
        <v>1798</v>
      </c>
      <c r="N145" s="13" t="s">
        <v>10</v>
      </c>
      <c r="O145" s="13" t="s">
        <v>11</v>
      </c>
      <c r="P145" s="13"/>
      <c r="Q145" s="13">
        <v>5</v>
      </c>
      <c r="R145" s="13">
        <v>15</v>
      </c>
      <c r="S145" s="13">
        <v>1</v>
      </c>
      <c r="T145" s="13" t="s">
        <v>10</v>
      </c>
      <c r="U145" s="13" t="s">
        <v>17</v>
      </c>
      <c r="V145" s="13">
        <v>45</v>
      </c>
      <c r="W145" s="22">
        <f>V145/M145</f>
        <v>2.5027808676307009E-2</v>
      </c>
      <c r="X145" s="13">
        <v>1594</v>
      </c>
      <c r="Y145" s="13">
        <v>0</v>
      </c>
      <c r="Z145" s="13">
        <v>0</v>
      </c>
      <c r="AA145" s="13"/>
      <c r="AB145" s="13">
        <v>7</v>
      </c>
      <c r="AC145" s="31">
        <f>X145+Y145+Z145+AA145</f>
        <v>1594</v>
      </c>
      <c r="AD145" s="30">
        <f>AC145/M145</f>
        <v>0.88654060066740825</v>
      </c>
      <c r="AE145" s="30">
        <f>AC145/V145</f>
        <v>35.422222222222224</v>
      </c>
      <c r="AF145" s="13">
        <v>185</v>
      </c>
      <c r="AG145" s="13">
        <v>0</v>
      </c>
      <c r="AH145" s="13">
        <v>0</v>
      </c>
      <c r="AI145" s="13"/>
      <c r="AJ145" s="13">
        <f>AF145+AG145+AH145+AI145</f>
        <v>185</v>
      </c>
      <c r="AK145" s="33">
        <f>AJ145*100/M145</f>
        <v>10.289210233592881</v>
      </c>
      <c r="AL145" s="33">
        <f>AC145/AJ145</f>
        <v>8.6162162162162161</v>
      </c>
      <c r="AM145" s="33">
        <f>AL145/2</f>
        <v>4.3081081081081081</v>
      </c>
      <c r="AN145" s="13">
        <v>0</v>
      </c>
      <c r="AO145" s="13">
        <v>0</v>
      </c>
      <c r="AP145" s="13">
        <v>103</v>
      </c>
      <c r="AQ145" s="33">
        <f>AP145*100/M145</f>
        <v>5.7285873192436041</v>
      </c>
      <c r="AR145" s="15">
        <v>65.483443708609272</v>
      </c>
      <c r="AS145" s="33">
        <f>AR145*100/M145</f>
        <v>3.6420157791217616</v>
      </c>
      <c r="AT145" s="13">
        <v>972</v>
      </c>
      <c r="AU145" s="13">
        <v>2355</v>
      </c>
      <c r="AV145" s="33">
        <f>AU145/M145</f>
        <v>1.3097886540600667</v>
      </c>
      <c r="AW145" s="33">
        <f>AU145/AC145</f>
        <v>1.4774153074027603</v>
      </c>
      <c r="AX145" s="13">
        <v>452</v>
      </c>
      <c r="AY145" s="13">
        <v>0</v>
      </c>
      <c r="AZ145" s="13">
        <v>0</v>
      </c>
      <c r="BA145" s="13">
        <f>AX145+AY145+AZ145</f>
        <v>452</v>
      </c>
      <c r="BB145" s="15">
        <v>403.04266286803511</v>
      </c>
      <c r="BC145" s="15">
        <v>1766.8064024390244</v>
      </c>
      <c r="BD145" s="33">
        <f>BC145/M145</f>
        <v>0.98265094685151522</v>
      </c>
      <c r="BE145" s="16">
        <v>0.2</v>
      </c>
      <c r="BF145" s="33">
        <f>BE145*2000/M145</f>
        <v>0.22246941045606228</v>
      </c>
      <c r="BG145" s="13">
        <v>9</v>
      </c>
      <c r="BH145" s="13" t="s">
        <v>11</v>
      </c>
      <c r="BI145" s="13" t="s">
        <v>11</v>
      </c>
      <c r="BJ145" s="13" t="s">
        <v>10</v>
      </c>
      <c r="BK145" s="13" t="s">
        <v>11</v>
      </c>
      <c r="BL145" s="13" t="s">
        <v>11</v>
      </c>
      <c r="BM145" s="13" t="s">
        <v>11</v>
      </c>
      <c r="BN145" s="14" t="s">
        <v>10</v>
      </c>
    </row>
    <row r="146" spans="1:66" ht="20.100000000000001" customHeight="1" x14ac:dyDescent="0.25">
      <c r="A146" s="43" t="s">
        <v>339</v>
      </c>
      <c r="B146" s="13" t="s">
        <v>340</v>
      </c>
      <c r="C146" s="13" t="s">
        <v>341</v>
      </c>
      <c r="D146" s="13">
        <v>44310</v>
      </c>
      <c r="E146" s="13" t="s">
        <v>339</v>
      </c>
      <c r="F146" s="13">
        <v>44155</v>
      </c>
      <c r="G146" s="13">
        <v>244400438</v>
      </c>
      <c r="H146" s="13" t="s">
        <v>51</v>
      </c>
      <c r="I146" s="13">
        <v>93</v>
      </c>
      <c r="J146" s="13">
        <v>1</v>
      </c>
      <c r="K146" s="13">
        <v>1</v>
      </c>
      <c r="L146" s="13" t="s">
        <v>342</v>
      </c>
      <c r="M146" s="13">
        <v>3571</v>
      </c>
      <c r="N146" s="13" t="s">
        <v>11</v>
      </c>
      <c r="O146" s="13" t="s">
        <v>10</v>
      </c>
      <c r="P146" s="13" t="s">
        <v>37</v>
      </c>
      <c r="Q146" s="13">
        <v>12</v>
      </c>
      <c r="R146" s="13">
        <v>22</v>
      </c>
      <c r="S146" s="13">
        <v>0</v>
      </c>
      <c r="T146" s="13" t="s">
        <v>11</v>
      </c>
      <c r="U146" s="13" t="s">
        <v>24</v>
      </c>
      <c r="V146" s="13">
        <v>216</v>
      </c>
      <c r="W146" s="22">
        <f>V146/M146</f>
        <v>6.048725847101652E-2</v>
      </c>
      <c r="X146" s="13">
        <v>5438</v>
      </c>
      <c r="Y146" s="13">
        <v>23</v>
      </c>
      <c r="Z146" s="13">
        <v>0</v>
      </c>
      <c r="AA146" s="13">
        <v>0</v>
      </c>
      <c r="AB146" s="13">
        <v>18</v>
      </c>
      <c r="AC146" s="31">
        <f>X146+Y146+Z146+AA146</f>
        <v>5461</v>
      </c>
      <c r="AD146" s="30">
        <f>AC146/M146</f>
        <v>1.5292635116213946</v>
      </c>
      <c r="AE146" s="30">
        <f>AC146/V146</f>
        <v>25.282407407407408</v>
      </c>
      <c r="AF146" s="13">
        <v>587</v>
      </c>
      <c r="AG146" s="13">
        <v>20</v>
      </c>
      <c r="AH146" s="13">
        <v>0</v>
      </c>
      <c r="AI146" s="13">
        <v>0</v>
      </c>
      <c r="AJ146" s="13">
        <f>AF146+AG146+AH146+AI146</f>
        <v>607</v>
      </c>
      <c r="AK146" s="33">
        <f>AJ146*100/M146</f>
        <v>16.998039764771772</v>
      </c>
      <c r="AL146" s="33">
        <f>AC146/AJ146</f>
        <v>8.9967051070840203</v>
      </c>
      <c r="AM146" s="33">
        <f>AL146/2</f>
        <v>4.4983525535420101</v>
      </c>
      <c r="AN146" s="13">
        <v>10</v>
      </c>
      <c r="AO146" s="13">
        <v>0</v>
      </c>
      <c r="AP146" s="13">
        <v>465</v>
      </c>
      <c r="AQ146" s="33">
        <f>AP146*100/M146</f>
        <v>13.021562587510502</v>
      </c>
      <c r="AR146" s="13">
        <v>373</v>
      </c>
      <c r="AS146" s="33">
        <f>AR146*100/M146</f>
        <v>10.445253430411649</v>
      </c>
      <c r="AT146" s="13">
        <v>5268</v>
      </c>
      <c r="AU146" s="13">
        <v>17182</v>
      </c>
      <c r="AV146" s="33">
        <f>AU146/M146</f>
        <v>4.8115373844861384</v>
      </c>
      <c r="AW146" s="33">
        <f>AU146/AC146</f>
        <v>3.1463101995971434</v>
      </c>
      <c r="AX146" s="13">
        <v>3478</v>
      </c>
      <c r="AY146" s="13">
        <v>11</v>
      </c>
      <c r="AZ146" s="13">
        <v>5</v>
      </c>
      <c r="BA146" s="13">
        <f>AX146+AY146+AZ146</f>
        <v>3494</v>
      </c>
      <c r="BB146" s="13">
        <v>4691</v>
      </c>
      <c r="BC146" s="13">
        <v>7883</v>
      </c>
      <c r="BD146" s="33">
        <f>BC146/M146</f>
        <v>2.2075049005880705</v>
      </c>
      <c r="BE146" s="13">
        <v>1</v>
      </c>
      <c r="BF146" s="33">
        <f>BE146*2000/M146</f>
        <v>0.56006720806496779</v>
      </c>
      <c r="BG146" s="13">
        <v>32</v>
      </c>
      <c r="BH146" s="13" t="s">
        <v>10</v>
      </c>
      <c r="BI146" s="13" t="s">
        <v>10</v>
      </c>
      <c r="BJ146" s="13" t="s">
        <v>10</v>
      </c>
      <c r="BK146" s="13" t="s">
        <v>11</v>
      </c>
      <c r="BL146" s="13" t="s">
        <v>10</v>
      </c>
      <c r="BM146" s="13" t="s">
        <v>11</v>
      </c>
      <c r="BN146" s="14" t="s">
        <v>11</v>
      </c>
    </row>
    <row r="147" spans="1:66" ht="20.100000000000001" customHeight="1" x14ac:dyDescent="0.25">
      <c r="A147" s="43" t="s">
        <v>288</v>
      </c>
      <c r="B147" s="13" t="s">
        <v>289</v>
      </c>
      <c r="C147" s="13" t="s">
        <v>290</v>
      </c>
      <c r="D147" s="13">
        <v>44160</v>
      </c>
      <c r="E147" s="13" t="s">
        <v>288</v>
      </c>
      <c r="F147" s="13">
        <v>44152</v>
      </c>
      <c r="G147" s="13">
        <v>200000438</v>
      </c>
      <c r="H147" s="13" t="s">
        <v>42</v>
      </c>
      <c r="I147" s="13">
        <v>76</v>
      </c>
      <c r="J147" s="13">
        <v>1</v>
      </c>
      <c r="K147" s="13">
        <v>1</v>
      </c>
      <c r="L147" s="13" t="s">
        <v>94</v>
      </c>
      <c r="M147" s="13">
        <v>3067</v>
      </c>
      <c r="N147" s="13" t="s">
        <v>11</v>
      </c>
      <c r="O147" s="13" t="s">
        <v>11</v>
      </c>
      <c r="P147" s="13"/>
      <c r="Q147" s="13">
        <v>9.5</v>
      </c>
      <c r="R147" s="13">
        <v>15</v>
      </c>
      <c r="S147" s="13">
        <v>0</v>
      </c>
      <c r="T147" s="13" t="s">
        <v>11</v>
      </c>
      <c r="U147" s="13" t="s">
        <v>17</v>
      </c>
      <c r="V147" s="13">
        <v>187</v>
      </c>
      <c r="W147" s="22">
        <f>V147/M147</f>
        <v>6.0971633518095862E-2</v>
      </c>
      <c r="X147" s="13">
        <v>6422</v>
      </c>
      <c r="Y147" s="13">
        <v>81</v>
      </c>
      <c r="Z147" s="13">
        <v>69</v>
      </c>
      <c r="AA147" s="13">
        <v>12</v>
      </c>
      <c r="AB147" s="13">
        <v>10</v>
      </c>
      <c r="AC147" s="31">
        <f>X147+Y147+Z147+AA147</f>
        <v>6584</v>
      </c>
      <c r="AD147" s="30">
        <f>AC147/M147</f>
        <v>2.1467231822627975</v>
      </c>
      <c r="AE147" s="30">
        <f>AC147/V147</f>
        <v>35.208556149732622</v>
      </c>
      <c r="AF147" s="13">
        <v>414</v>
      </c>
      <c r="AG147" s="13">
        <v>1</v>
      </c>
      <c r="AH147" s="13">
        <v>3</v>
      </c>
      <c r="AI147" s="13">
        <v>0</v>
      </c>
      <c r="AJ147" s="13">
        <f>AF147+AG147+AH147+AI147</f>
        <v>418</v>
      </c>
      <c r="AK147" s="33">
        <f>AJ147*100/M147</f>
        <v>13.628953374633191</v>
      </c>
      <c r="AL147" s="33">
        <f>AC147/AJ147</f>
        <v>15.751196172248804</v>
      </c>
      <c r="AM147" s="33">
        <f>AL147/2</f>
        <v>7.8755980861244019</v>
      </c>
      <c r="AN147" s="13">
        <v>8</v>
      </c>
      <c r="AO147" s="13">
        <v>0</v>
      </c>
      <c r="AP147" s="13">
        <v>538</v>
      </c>
      <c r="AQ147" s="33">
        <f>AP147*100/M147</f>
        <v>17.541571568307791</v>
      </c>
      <c r="AR147" s="15">
        <v>538.54218255110857</v>
      </c>
      <c r="AS147" s="33">
        <f>AR147*100/M147</f>
        <v>17.55924951258913</v>
      </c>
      <c r="AT147" s="13">
        <v>2076</v>
      </c>
      <c r="AU147" s="13">
        <v>11111</v>
      </c>
      <c r="AV147" s="33">
        <f>AU147/M147</f>
        <v>3.6227583958265406</v>
      </c>
      <c r="AW147" s="33">
        <f>AU147/AC147</f>
        <v>1.6875759416767921</v>
      </c>
      <c r="AX147" s="13">
        <v>276</v>
      </c>
      <c r="AY147" s="13">
        <v>0</v>
      </c>
      <c r="AZ147" s="13">
        <v>5</v>
      </c>
      <c r="BA147" s="13">
        <f>AX147+AY147+AZ147</f>
        <v>281</v>
      </c>
      <c r="BB147" s="15">
        <v>63.543715971999816</v>
      </c>
      <c r="BC147" s="15">
        <v>8218.1291390728475</v>
      </c>
      <c r="BD147" s="33">
        <f>BC147/M147</f>
        <v>2.6795334656253171</v>
      </c>
      <c r="BE147" s="19">
        <v>0.6</v>
      </c>
      <c r="BF147" s="33">
        <f>BE147*2000/M147</f>
        <v>0.39126181936746007</v>
      </c>
      <c r="BG147" s="13">
        <v>10</v>
      </c>
      <c r="BH147" s="13" t="s">
        <v>10</v>
      </c>
      <c r="BI147" s="13" t="s">
        <v>10</v>
      </c>
      <c r="BJ147" s="13" t="s">
        <v>10</v>
      </c>
      <c r="BK147" s="13" t="s">
        <v>11</v>
      </c>
      <c r="BL147" s="13" t="s">
        <v>10</v>
      </c>
      <c r="BM147" s="13" t="s">
        <v>11</v>
      </c>
      <c r="BN147" s="14" t="s">
        <v>10</v>
      </c>
    </row>
    <row r="148" spans="1:66" ht="20.100000000000001" customHeight="1" x14ac:dyDescent="0.25">
      <c r="A148" s="43" t="s">
        <v>30</v>
      </c>
      <c r="B148" s="13" t="s">
        <v>31</v>
      </c>
      <c r="C148" s="13" t="s">
        <v>32</v>
      </c>
      <c r="D148" s="13">
        <v>44680</v>
      </c>
      <c r="E148" s="13" t="s">
        <v>30</v>
      </c>
      <c r="F148" s="13">
        <v>44186</v>
      </c>
      <c r="G148" s="13">
        <v>200067346</v>
      </c>
      <c r="H148" s="13" t="s">
        <v>29</v>
      </c>
      <c r="I148" s="13">
        <v>5</v>
      </c>
      <c r="J148" s="13">
        <v>1</v>
      </c>
      <c r="K148" s="13">
        <v>1</v>
      </c>
      <c r="L148" s="13"/>
      <c r="M148" s="13">
        <v>7354</v>
      </c>
      <c r="N148" s="13" t="s">
        <v>11</v>
      </c>
      <c r="O148" s="13" t="s">
        <v>10</v>
      </c>
      <c r="P148" s="13" t="s">
        <v>33</v>
      </c>
      <c r="Q148" s="13">
        <v>21.3</v>
      </c>
      <c r="R148" s="13">
        <v>60</v>
      </c>
      <c r="S148" s="13">
        <v>2</v>
      </c>
      <c r="T148" s="13" t="s">
        <v>10</v>
      </c>
      <c r="U148" s="13" t="s">
        <v>17</v>
      </c>
      <c r="V148" s="13">
        <v>625</v>
      </c>
      <c r="W148" s="22">
        <f>V148/M148</f>
        <v>8.4987761762306227E-2</v>
      </c>
      <c r="X148" s="13">
        <v>19574</v>
      </c>
      <c r="Y148" s="13">
        <v>85</v>
      </c>
      <c r="Z148" s="13">
        <v>0</v>
      </c>
      <c r="AA148" s="13"/>
      <c r="AB148" s="13">
        <v>48</v>
      </c>
      <c r="AC148" s="31">
        <f>X148+Y148+Z148+AA148</f>
        <v>19659</v>
      </c>
      <c r="AD148" s="30">
        <f>AC148/M148</f>
        <v>2.6732390535762849</v>
      </c>
      <c r="AE148" s="30">
        <f>AC148/V148</f>
        <v>31.4544</v>
      </c>
      <c r="AF148" s="13">
        <v>2255</v>
      </c>
      <c r="AG148" s="13">
        <v>0</v>
      </c>
      <c r="AH148" s="13">
        <v>0</v>
      </c>
      <c r="AI148" s="13"/>
      <c r="AJ148" s="13">
        <f>AF148+AG148+AH148+AI148</f>
        <v>2255</v>
      </c>
      <c r="AK148" s="33">
        <f>AJ148*100/M148</f>
        <v>30.663584443840087</v>
      </c>
      <c r="AL148" s="33">
        <f>AC148/AJ148</f>
        <v>8.7179600886917967</v>
      </c>
      <c r="AM148" s="33">
        <f>AL148/2</f>
        <v>4.3589800443458984</v>
      </c>
      <c r="AN148" s="13"/>
      <c r="AO148" s="13"/>
      <c r="AP148" s="13"/>
      <c r="AQ148" s="33">
        <f>AP148*100/M148</f>
        <v>0</v>
      </c>
      <c r="AR148" s="13">
        <v>2702</v>
      </c>
      <c r="AS148" s="33">
        <f>AR148*100/M148</f>
        <v>36.74190916508023</v>
      </c>
      <c r="AT148" s="13">
        <v>13132</v>
      </c>
      <c r="AU148" s="13">
        <v>63060</v>
      </c>
      <c r="AV148" s="33">
        <f>AU148/M148</f>
        <v>8.5749252107696492</v>
      </c>
      <c r="AW148" s="33">
        <f>AU148/AC148</f>
        <v>3.2076911338318328</v>
      </c>
      <c r="AX148" s="13"/>
      <c r="AY148" s="13"/>
      <c r="AZ148" s="13"/>
      <c r="BA148" s="13">
        <f>AX148+AY148+AZ148</f>
        <v>0</v>
      </c>
      <c r="BB148" s="13">
        <v>2700</v>
      </c>
      <c r="BC148" s="13">
        <v>17920</v>
      </c>
      <c r="BD148" s="33">
        <f>BC148/M148</f>
        <v>2.4367691052488443</v>
      </c>
      <c r="BE148" s="13">
        <v>2.19</v>
      </c>
      <c r="BF148" s="33">
        <f>BE148*2000/M148</f>
        <v>0.59559423443024206</v>
      </c>
      <c r="BG148" s="13">
        <v>32</v>
      </c>
      <c r="BH148" s="13" t="s">
        <v>10</v>
      </c>
      <c r="BI148" s="13" t="s">
        <v>10</v>
      </c>
      <c r="BJ148" s="13" t="s">
        <v>10</v>
      </c>
      <c r="BK148" s="13" t="s">
        <v>11</v>
      </c>
      <c r="BL148" s="13" t="s">
        <v>10</v>
      </c>
      <c r="BM148" s="13" t="s">
        <v>10</v>
      </c>
      <c r="BN148" s="14" t="s">
        <v>10</v>
      </c>
    </row>
    <row r="149" spans="1:66" ht="20.100000000000001" customHeight="1" x14ac:dyDescent="0.25">
      <c r="A149" s="43" t="s">
        <v>612</v>
      </c>
      <c r="B149" s="13" t="s">
        <v>613</v>
      </c>
      <c r="C149" s="13" t="s">
        <v>614</v>
      </c>
      <c r="D149" s="13">
        <v>44160</v>
      </c>
      <c r="E149" s="13" t="s">
        <v>612</v>
      </c>
      <c r="F149" s="13">
        <v>44189</v>
      </c>
      <c r="G149" s="13">
        <v>200000438</v>
      </c>
      <c r="H149" s="13" t="s">
        <v>42</v>
      </c>
      <c r="I149" s="13">
        <v>179</v>
      </c>
      <c r="J149" s="13">
        <v>1</v>
      </c>
      <c r="K149" s="13">
        <v>1</v>
      </c>
      <c r="L149" s="13" t="s">
        <v>94</v>
      </c>
      <c r="M149" s="13">
        <v>2481</v>
      </c>
      <c r="N149" s="13" t="s">
        <v>11</v>
      </c>
      <c r="O149" s="13" t="s">
        <v>11</v>
      </c>
      <c r="P149" s="13"/>
      <c r="Q149" s="13">
        <v>8.5</v>
      </c>
      <c r="R149" s="13">
        <v>12</v>
      </c>
      <c r="S149" s="13">
        <v>2</v>
      </c>
      <c r="T149" s="13" t="s">
        <v>11</v>
      </c>
      <c r="U149" s="13" t="s">
        <v>17</v>
      </c>
      <c r="V149" s="13">
        <v>157</v>
      </c>
      <c r="W149" s="22">
        <f>V149/M149</f>
        <v>6.3280935106811764E-2</v>
      </c>
      <c r="X149" s="13">
        <v>5076</v>
      </c>
      <c r="Y149" s="13">
        <v>95</v>
      </c>
      <c r="Z149" s="13">
        <v>116</v>
      </c>
      <c r="AA149" s="13">
        <v>0</v>
      </c>
      <c r="AB149" s="13">
        <v>8</v>
      </c>
      <c r="AC149" s="31">
        <f>X149+Y149+Z149+AA149</f>
        <v>5287</v>
      </c>
      <c r="AD149" s="30">
        <f>AC149/M149</f>
        <v>2.1309955663039095</v>
      </c>
      <c r="AE149" s="30">
        <f>AC149/V149</f>
        <v>33.675159235668787</v>
      </c>
      <c r="AF149" s="13">
        <v>223</v>
      </c>
      <c r="AG149" s="13">
        <v>0</v>
      </c>
      <c r="AH149" s="13">
        <v>0</v>
      </c>
      <c r="AI149" s="13">
        <v>0</v>
      </c>
      <c r="AJ149" s="13">
        <f>AF149+AG149+AH149+AI149</f>
        <v>223</v>
      </c>
      <c r="AK149" s="33">
        <f>AJ149*100/M149</f>
        <v>8.9883111648528811</v>
      </c>
      <c r="AL149" s="33">
        <f>AC149/AJ149</f>
        <v>23.708520179372197</v>
      </c>
      <c r="AM149" s="33">
        <f>AL149/2</f>
        <v>11.854260089686099</v>
      </c>
      <c r="AN149" s="13">
        <v>3</v>
      </c>
      <c r="AO149" s="13">
        <v>14</v>
      </c>
      <c r="AP149" s="13">
        <v>315</v>
      </c>
      <c r="AQ149" s="33">
        <f>AP149*100/M149</f>
        <v>12.696493349455865</v>
      </c>
      <c r="AR149" s="15">
        <v>315.31744889144829</v>
      </c>
      <c r="AS149" s="33">
        <f>AR149*100/M149</f>
        <v>12.709288548627502</v>
      </c>
      <c r="AT149" s="13">
        <v>1363</v>
      </c>
      <c r="AU149" s="13">
        <v>6279</v>
      </c>
      <c r="AV149" s="33">
        <f>AU149/M149</f>
        <v>2.5308343409915355</v>
      </c>
      <c r="AW149" s="33">
        <f>AU149/AC149</f>
        <v>1.1876300359372045</v>
      </c>
      <c r="AX149" s="13">
        <v>304</v>
      </c>
      <c r="AY149" s="13">
        <v>4</v>
      </c>
      <c r="AZ149" s="13">
        <v>1</v>
      </c>
      <c r="BA149" s="13">
        <f>AX149+AY149+AZ149</f>
        <v>309</v>
      </c>
      <c r="BB149" s="15">
        <v>35.909548428421104</v>
      </c>
      <c r="BC149" s="15">
        <v>4384.3129139072844</v>
      </c>
      <c r="BD149" s="33">
        <f>BC149/M149</f>
        <v>1.7671555477256284</v>
      </c>
      <c r="BE149" s="19">
        <v>0.6</v>
      </c>
      <c r="BF149" s="33">
        <f>BE149*2000/M149</f>
        <v>0.4836759371221282</v>
      </c>
      <c r="BG149" s="13">
        <v>6</v>
      </c>
      <c r="BH149" s="13" t="s">
        <v>11</v>
      </c>
      <c r="BI149" s="13" t="s">
        <v>11</v>
      </c>
      <c r="BJ149" s="13" t="s">
        <v>10</v>
      </c>
      <c r="BK149" s="13" t="s">
        <v>11</v>
      </c>
      <c r="BL149" s="13" t="s">
        <v>10</v>
      </c>
      <c r="BM149" s="13" t="s">
        <v>11</v>
      </c>
      <c r="BN149" s="14" t="s">
        <v>10</v>
      </c>
    </row>
    <row r="150" spans="1:66" ht="20.100000000000001" customHeight="1" x14ac:dyDescent="0.25">
      <c r="A150" s="43" t="s">
        <v>212</v>
      </c>
      <c r="B150" s="13" t="s">
        <v>213</v>
      </c>
      <c r="C150" s="13" t="s">
        <v>204</v>
      </c>
      <c r="D150" s="13">
        <v>44270</v>
      </c>
      <c r="E150" s="13" t="s">
        <v>212</v>
      </c>
      <c r="F150" s="13">
        <v>44157</v>
      </c>
      <c r="G150" s="13">
        <v>200071546</v>
      </c>
      <c r="H150" s="13" t="s">
        <v>179</v>
      </c>
      <c r="I150" s="13">
        <v>53</v>
      </c>
      <c r="J150" s="13">
        <v>1</v>
      </c>
      <c r="K150" s="13">
        <v>1</v>
      </c>
      <c r="L150" s="13" t="s">
        <v>214</v>
      </c>
      <c r="M150" s="13">
        <v>1785</v>
      </c>
      <c r="N150" s="13" t="s">
        <v>11</v>
      </c>
      <c r="O150" s="13" t="s">
        <v>10</v>
      </c>
      <c r="P150" s="13" t="s">
        <v>33</v>
      </c>
      <c r="Q150" s="13">
        <v>4</v>
      </c>
      <c r="R150" s="13">
        <v>15</v>
      </c>
      <c r="S150" s="13">
        <v>0</v>
      </c>
      <c r="T150" s="13" t="s">
        <v>11</v>
      </c>
      <c r="U150" s="13" t="s">
        <v>24</v>
      </c>
      <c r="V150" s="13">
        <v>65</v>
      </c>
      <c r="W150" s="22">
        <f>V150/M150</f>
        <v>3.6414565826330535E-2</v>
      </c>
      <c r="X150" s="13">
        <v>2664</v>
      </c>
      <c r="Y150" s="13">
        <v>0</v>
      </c>
      <c r="Z150" s="13">
        <v>0</v>
      </c>
      <c r="AA150" s="13"/>
      <c r="AB150" s="13">
        <v>1</v>
      </c>
      <c r="AC150" s="31">
        <f>X150+Y150+Z150+AA150</f>
        <v>2664</v>
      </c>
      <c r="AD150" s="30">
        <f>AC150/M150</f>
        <v>1.492436974789916</v>
      </c>
      <c r="AE150" s="30">
        <f>AC150/V150</f>
        <v>40.984615384615381</v>
      </c>
      <c r="AF150" s="13">
        <v>198</v>
      </c>
      <c r="AG150" s="13">
        <v>0</v>
      </c>
      <c r="AH150" s="13">
        <v>0</v>
      </c>
      <c r="AI150" s="13"/>
      <c r="AJ150" s="13">
        <f>AF150+AG150+AH150+AI150</f>
        <v>198</v>
      </c>
      <c r="AK150" s="33">
        <f>AJ150*100/M150</f>
        <v>11.092436974789916</v>
      </c>
      <c r="AL150" s="33">
        <f>AC150/AJ150</f>
        <v>13.454545454545455</v>
      </c>
      <c r="AM150" s="33">
        <f>AL150/2</f>
        <v>6.7272727272727275</v>
      </c>
      <c r="AN150" s="13">
        <v>10</v>
      </c>
      <c r="AO150" s="13">
        <v>0</v>
      </c>
      <c r="AP150" s="13">
        <v>176</v>
      </c>
      <c r="AQ150" s="33">
        <f>AP150*100/M150</f>
        <v>9.8599439775910369</v>
      </c>
      <c r="AR150" s="13"/>
      <c r="AS150" s="33">
        <f>AR150*100/M150</f>
        <v>0</v>
      </c>
      <c r="AT150" s="13">
        <v>1158</v>
      </c>
      <c r="AU150" s="13">
        <v>4755</v>
      </c>
      <c r="AV150" s="33">
        <f>AU150/M150</f>
        <v>2.6638655462184873</v>
      </c>
      <c r="AW150" s="33">
        <f>AU150/AC150</f>
        <v>1.7849099099099099</v>
      </c>
      <c r="AX150" s="13">
        <v>1398</v>
      </c>
      <c r="AY150" s="13"/>
      <c r="AZ150" s="13"/>
      <c r="BA150" s="13">
        <f>AX150+AY150+AZ150</f>
        <v>1398</v>
      </c>
      <c r="BB150" s="15">
        <v>229.1413362593043</v>
      </c>
      <c r="BC150" s="13">
        <v>1667</v>
      </c>
      <c r="BD150" s="33">
        <f>BC150/M150</f>
        <v>0.9338935574229692</v>
      </c>
      <c r="BE150" s="16">
        <v>0.15</v>
      </c>
      <c r="BF150" s="33">
        <f>BE150*2000/M150</f>
        <v>0.16806722689075632</v>
      </c>
      <c r="BG150" s="13">
        <v>13</v>
      </c>
      <c r="BH150" s="13" t="s">
        <v>11</v>
      </c>
      <c r="BI150" s="13" t="s">
        <v>10</v>
      </c>
      <c r="BJ150" s="13" t="s">
        <v>11</v>
      </c>
      <c r="BK150" s="13" t="s">
        <v>11</v>
      </c>
      <c r="BL150" s="13" t="s">
        <v>11</v>
      </c>
      <c r="BM150" s="13" t="s">
        <v>11</v>
      </c>
      <c r="BN150" s="14" t="s">
        <v>10</v>
      </c>
    </row>
    <row r="151" spans="1:66" ht="20.100000000000001" customHeight="1" x14ac:dyDescent="0.25">
      <c r="A151" s="43" t="s">
        <v>512</v>
      </c>
      <c r="B151" s="13" t="s">
        <v>513</v>
      </c>
      <c r="C151" s="13" t="s">
        <v>514</v>
      </c>
      <c r="D151" s="13">
        <v>44360</v>
      </c>
      <c r="E151" s="13" t="s">
        <v>512</v>
      </c>
      <c r="F151" s="13">
        <v>44158</v>
      </c>
      <c r="G151" s="13">
        <v>200072734</v>
      </c>
      <c r="H151" s="13" t="s">
        <v>443</v>
      </c>
      <c r="I151" s="13">
        <v>148</v>
      </c>
      <c r="J151" s="13">
        <v>1</v>
      </c>
      <c r="K151" s="13">
        <v>1</v>
      </c>
      <c r="L151" s="13" t="s">
        <v>442</v>
      </c>
      <c r="M151" s="13">
        <v>7934</v>
      </c>
      <c r="N151" s="13" t="s">
        <v>11</v>
      </c>
      <c r="O151" s="13" t="s">
        <v>10</v>
      </c>
      <c r="P151" s="13" t="s">
        <v>812</v>
      </c>
      <c r="Q151" s="13">
        <v>18.5</v>
      </c>
      <c r="R151" s="13">
        <v>35</v>
      </c>
      <c r="S151" s="13">
        <v>2</v>
      </c>
      <c r="T151" s="13" t="s">
        <v>11</v>
      </c>
      <c r="U151" s="13" t="s">
        <v>17</v>
      </c>
      <c r="V151" s="13">
        <v>341</v>
      </c>
      <c r="W151" s="22">
        <f>V151/M151</f>
        <v>4.2979581547769097E-2</v>
      </c>
      <c r="X151" s="13">
        <v>15353</v>
      </c>
      <c r="Y151" s="13">
        <v>0</v>
      </c>
      <c r="Z151" s="13">
        <v>0</v>
      </c>
      <c r="AA151" s="13"/>
      <c r="AB151" s="13">
        <v>40</v>
      </c>
      <c r="AC151" s="31">
        <f>X151+Y151+Z151+AA151</f>
        <v>15353</v>
      </c>
      <c r="AD151" s="30">
        <f>AC151/M151</f>
        <v>1.9350894882782959</v>
      </c>
      <c r="AE151" s="30">
        <f>AC151/V151</f>
        <v>45.023460410557185</v>
      </c>
      <c r="AF151" s="13">
        <v>1480</v>
      </c>
      <c r="AG151" s="13">
        <v>0</v>
      </c>
      <c r="AH151" s="13">
        <v>0</v>
      </c>
      <c r="AI151" s="13"/>
      <c r="AJ151" s="13">
        <f>AF151+AG151+AH151+AI151</f>
        <v>1480</v>
      </c>
      <c r="AK151" s="33">
        <f>AJ151*100/M151</f>
        <v>18.653894630703302</v>
      </c>
      <c r="AL151" s="33">
        <f>AC151/AJ151</f>
        <v>10.373648648648649</v>
      </c>
      <c r="AM151" s="33">
        <f>AL151/2</f>
        <v>5.1868243243243244</v>
      </c>
      <c r="AN151" s="13">
        <v>0</v>
      </c>
      <c r="AO151" s="13">
        <v>0</v>
      </c>
      <c r="AP151" s="13">
        <v>2581</v>
      </c>
      <c r="AQ151" s="33">
        <f>AP151*100/M151</f>
        <v>32.530879758003529</v>
      </c>
      <c r="AR151" s="15">
        <v>2580.7582201405153</v>
      </c>
      <c r="AS151" s="33">
        <f>AR151*100/M151</f>
        <v>32.527832368799032</v>
      </c>
      <c r="AT151" s="13">
        <v>15341</v>
      </c>
      <c r="AU151" s="13">
        <v>76621</v>
      </c>
      <c r="AV151" s="33">
        <f>AU151/M151</f>
        <v>9.6572977060751199</v>
      </c>
      <c r="AW151" s="33">
        <f>AU151/AC151</f>
        <v>4.9906207255910893</v>
      </c>
      <c r="AX151" s="13">
        <v>702</v>
      </c>
      <c r="AY151" s="13">
        <v>5</v>
      </c>
      <c r="AZ151" s="13">
        <v>6</v>
      </c>
      <c r="BA151" s="13">
        <f>AX151+AY151+AZ151</f>
        <v>713</v>
      </c>
      <c r="BB151" s="15">
        <v>5300.5938633443138</v>
      </c>
      <c r="BC151" s="15">
        <v>23987.552929085305</v>
      </c>
      <c r="BD151" s="33">
        <f>BC151/M151</f>
        <v>3.0233870593755112</v>
      </c>
      <c r="BE151" s="16">
        <v>3.3</v>
      </c>
      <c r="BF151" s="33">
        <f>BE151*2000/M151</f>
        <v>0.83186286866649861</v>
      </c>
      <c r="BG151" s="13">
        <v>9</v>
      </c>
      <c r="BH151" s="13" t="s">
        <v>11</v>
      </c>
      <c r="BI151" s="13" t="s">
        <v>10</v>
      </c>
      <c r="BJ151" s="13" t="s">
        <v>10</v>
      </c>
      <c r="BK151" s="13" t="s">
        <v>11</v>
      </c>
      <c r="BL151" s="13" t="s">
        <v>11</v>
      </c>
      <c r="BM151" s="13" t="s">
        <v>10</v>
      </c>
      <c r="BN151" s="14" t="s">
        <v>10</v>
      </c>
    </row>
    <row r="152" spans="1:66" ht="20.100000000000001" customHeight="1" x14ac:dyDescent="0.25">
      <c r="A152" s="43" t="s">
        <v>91</v>
      </c>
      <c r="B152" s="13" t="s">
        <v>92</v>
      </c>
      <c r="C152" s="13" t="s">
        <v>93</v>
      </c>
      <c r="D152" s="13">
        <v>44530</v>
      </c>
      <c r="E152" s="13" t="s">
        <v>91</v>
      </c>
      <c r="F152" s="13">
        <v>44161</v>
      </c>
      <c r="G152" s="13">
        <v>200000438</v>
      </c>
      <c r="H152" s="13" t="s">
        <v>42</v>
      </c>
      <c r="I152" s="13">
        <v>20</v>
      </c>
      <c r="J152" s="13">
        <v>1</v>
      </c>
      <c r="K152" s="13">
        <v>1</v>
      </c>
      <c r="L152" s="13" t="s">
        <v>94</v>
      </c>
      <c r="M152" s="13">
        <v>3860</v>
      </c>
      <c r="N152" s="13" t="s">
        <v>11</v>
      </c>
      <c r="O152" s="13" t="s">
        <v>11</v>
      </c>
      <c r="P152" s="13"/>
      <c r="Q152" s="13">
        <v>14.5</v>
      </c>
      <c r="R152" s="13">
        <v>18</v>
      </c>
      <c r="S152" s="13">
        <v>2</v>
      </c>
      <c r="T152" s="13" t="s">
        <v>11</v>
      </c>
      <c r="U152" s="13" t="s">
        <v>17</v>
      </c>
      <c r="V152" s="13">
        <v>307</v>
      </c>
      <c r="W152" s="22">
        <f>V152/M152</f>
        <v>7.9533678756476683E-2</v>
      </c>
      <c r="X152" s="13">
        <v>8095</v>
      </c>
      <c r="Y152" s="13">
        <v>211</v>
      </c>
      <c r="Z152" s="13">
        <v>98</v>
      </c>
      <c r="AA152" s="13">
        <v>24</v>
      </c>
      <c r="AB152" s="13">
        <v>10</v>
      </c>
      <c r="AC152" s="31">
        <f>X152+Y152+Z152+AA152</f>
        <v>8428</v>
      </c>
      <c r="AD152" s="30">
        <f>AC152/M152</f>
        <v>2.1834196891191708</v>
      </c>
      <c r="AE152" s="30">
        <f>AC152/V152</f>
        <v>27.452768729641694</v>
      </c>
      <c r="AF152" s="13">
        <v>627</v>
      </c>
      <c r="AG152" s="13">
        <v>7</v>
      </c>
      <c r="AH152" s="13">
        <v>0</v>
      </c>
      <c r="AI152" s="13">
        <v>0</v>
      </c>
      <c r="AJ152" s="13">
        <f>AF152+AG152+AH152+AI152</f>
        <v>634</v>
      </c>
      <c r="AK152" s="33">
        <f>AJ152*100/M152</f>
        <v>16.424870466321245</v>
      </c>
      <c r="AL152" s="33">
        <f>AC152/AJ152</f>
        <v>13.293375394321767</v>
      </c>
      <c r="AM152" s="33">
        <f>AL152/2</f>
        <v>6.6466876971608837</v>
      </c>
      <c r="AN152" s="13">
        <v>0</v>
      </c>
      <c r="AO152" s="13">
        <v>0</v>
      </c>
      <c r="AP152" s="13">
        <v>658</v>
      </c>
      <c r="AQ152" s="33">
        <f>AP152*100/M152</f>
        <v>17.046632124352332</v>
      </c>
      <c r="AR152" s="15">
        <v>658.66311546213649</v>
      </c>
      <c r="AS152" s="33">
        <f>AR152*100/M152</f>
        <v>17.063811281402501</v>
      </c>
      <c r="AT152" s="13">
        <v>5063</v>
      </c>
      <c r="AU152" s="13">
        <v>24373</v>
      </c>
      <c r="AV152" s="33">
        <f>AU152/M152</f>
        <v>6.3142487046632123</v>
      </c>
      <c r="AW152" s="33">
        <f>AU152/AC152</f>
        <v>2.8919079259610823</v>
      </c>
      <c r="AX152" s="13">
        <v>1256</v>
      </c>
      <c r="AY152" s="13">
        <v>31</v>
      </c>
      <c r="AZ152" s="13">
        <v>2</v>
      </c>
      <c r="BA152" s="13">
        <f>AX152+AY152+AZ152</f>
        <v>1289</v>
      </c>
      <c r="BB152" s="15">
        <v>139.388982934529</v>
      </c>
      <c r="BC152" s="15">
        <v>12464.817880794702</v>
      </c>
      <c r="BD152" s="33">
        <f>BC152/M152</f>
        <v>3.2292274302576951</v>
      </c>
      <c r="BE152" s="19">
        <v>1.1000000000000001</v>
      </c>
      <c r="BF152" s="33">
        <f>BE152*2000/M152</f>
        <v>0.56994818652849744</v>
      </c>
      <c r="BG152" s="13">
        <v>15</v>
      </c>
      <c r="BH152" s="13" t="s">
        <v>10</v>
      </c>
      <c r="BI152" s="13" t="s">
        <v>10</v>
      </c>
      <c r="BJ152" s="13" t="s">
        <v>10</v>
      </c>
      <c r="BK152" s="13" t="s">
        <v>10</v>
      </c>
      <c r="BL152" s="13" t="s">
        <v>10</v>
      </c>
      <c r="BM152" s="13" t="s">
        <v>11</v>
      </c>
      <c r="BN152" s="14" t="s">
        <v>10</v>
      </c>
    </row>
    <row r="153" spans="1:66" ht="20.100000000000001" customHeight="1" x14ac:dyDescent="0.25">
      <c r="A153" s="43" t="s">
        <v>280</v>
      </c>
      <c r="B153" s="13" t="s">
        <v>281</v>
      </c>
      <c r="C153" s="13" t="s">
        <v>282</v>
      </c>
      <c r="D153" s="13">
        <v>44680</v>
      </c>
      <c r="E153" s="13" t="s">
        <v>280</v>
      </c>
      <c r="F153" s="13">
        <v>44164</v>
      </c>
      <c r="G153" s="13">
        <v>200067346</v>
      </c>
      <c r="H153" s="13" t="s">
        <v>29</v>
      </c>
      <c r="I153" s="13">
        <v>74</v>
      </c>
      <c r="J153" s="13">
        <v>1</v>
      </c>
      <c r="K153" s="13">
        <v>1</v>
      </c>
      <c r="L153" s="13" t="s">
        <v>283</v>
      </c>
      <c r="M153" s="13">
        <v>2423</v>
      </c>
      <c r="N153" s="13" t="s">
        <v>11</v>
      </c>
      <c r="O153" s="13" t="s">
        <v>10</v>
      </c>
      <c r="P153" s="13" t="s">
        <v>33</v>
      </c>
      <c r="Q153" s="13">
        <v>10</v>
      </c>
      <c r="R153" s="13">
        <v>20</v>
      </c>
      <c r="S153" s="13">
        <v>2</v>
      </c>
      <c r="T153" s="13" t="s">
        <v>11</v>
      </c>
      <c r="U153" s="13" t="s">
        <v>24</v>
      </c>
      <c r="V153" s="13">
        <v>135</v>
      </c>
      <c r="W153" s="22">
        <f>V153/M153</f>
        <v>5.5716054477919934E-2</v>
      </c>
      <c r="X153" s="13">
        <v>5317</v>
      </c>
      <c r="Y153" s="13">
        <v>0</v>
      </c>
      <c r="Z153" s="13">
        <v>1263</v>
      </c>
      <c r="AA153" s="13">
        <v>0</v>
      </c>
      <c r="AB153" s="13">
        <v>22</v>
      </c>
      <c r="AC153" s="31">
        <f>X153+Y153+Z153+AA153</f>
        <v>6580</v>
      </c>
      <c r="AD153" s="30">
        <f>AC153/M153</f>
        <v>2.7156417664052825</v>
      </c>
      <c r="AE153" s="30">
        <f>AC153/V153</f>
        <v>48.74074074074074</v>
      </c>
      <c r="AF153" s="13">
        <v>377</v>
      </c>
      <c r="AG153" s="13">
        <v>0</v>
      </c>
      <c r="AH153" s="13">
        <v>17</v>
      </c>
      <c r="AI153" s="13">
        <v>0</v>
      </c>
      <c r="AJ153" s="13">
        <f>AF153+AG153+AH153+AI153</f>
        <v>394</v>
      </c>
      <c r="AK153" s="33">
        <f>AJ153*100/M153</f>
        <v>16.260833677259594</v>
      </c>
      <c r="AL153" s="33">
        <f>AC153/AJ153</f>
        <v>16.700507614213198</v>
      </c>
      <c r="AM153" s="33">
        <f>AL153/2</f>
        <v>8.3502538071065988</v>
      </c>
      <c r="AN153" s="13"/>
      <c r="AO153" s="13">
        <v>148</v>
      </c>
      <c r="AP153" s="13">
        <v>585</v>
      </c>
      <c r="AQ153" s="33">
        <f>AP153*100/M153</f>
        <v>24.14362360709864</v>
      </c>
      <c r="AR153" s="13">
        <v>416</v>
      </c>
      <c r="AS153" s="33">
        <f>AR153*100/M153</f>
        <v>17.168799009492364</v>
      </c>
      <c r="AT153" s="13">
        <v>2778</v>
      </c>
      <c r="AU153" s="13">
        <v>10391</v>
      </c>
      <c r="AV153" s="33">
        <f>AU153/M153</f>
        <v>4.2884853487412302</v>
      </c>
      <c r="AW153" s="33">
        <f>AU153/AC153</f>
        <v>1.5791793313069908</v>
      </c>
      <c r="AX153" s="13">
        <v>1267</v>
      </c>
      <c r="AY153" s="13"/>
      <c r="AZ153" s="13">
        <v>13</v>
      </c>
      <c r="BA153" s="13">
        <f>AX153+AY153+AZ153</f>
        <v>1280</v>
      </c>
      <c r="BB153" s="13">
        <v>450</v>
      </c>
      <c r="BC153" s="13">
        <v>5716</v>
      </c>
      <c r="BD153" s="33">
        <f>BC153/M153</f>
        <v>2.3590590177465951</v>
      </c>
      <c r="BE153" s="13">
        <v>1</v>
      </c>
      <c r="BF153" s="33">
        <f>BE153*2000/M153</f>
        <v>0.82542302930251754</v>
      </c>
      <c r="BG153" s="13">
        <v>20</v>
      </c>
      <c r="BH153" s="13" t="s">
        <v>10</v>
      </c>
      <c r="BI153" s="13" t="s">
        <v>10</v>
      </c>
      <c r="BJ153" s="13" t="s">
        <v>10</v>
      </c>
      <c r="BK153" s="13" t="s">
        <v>11</v>
      </c>
      <c r="BL153" s="13" t="s">
        <v>11</v>
      </c>
      <c r="BM153" s="13" t="s">
        <v>11</v>
      </c>
      <c r="BN153" s="14" t="s">
        <v>10</v>
      </c>
    </row>
    <row r="154" spans="1:66" ht="20.100000000000001" customHeight="1" x14ac:dyDescent="0.25">
      <c r="A154" s="43" t="s">
        <v>284</v>
      </c>
      <c r="B154" s="13" t="s">
        <v>285</v>
      </c>
      <c r="C154" s="13" t="s">
        <v>286</v>
      </c>
      <c r="D154" s="13">
        <v>44190</v>
      </c>
      <c r="E154" s="13" t="s">
        <v>284</v>
      </c>
      <c r="F154" s="13">
        <v>44165</v>
      </c>
      <c r="G154" s="13">
        <v>200067635</v>
      </c>
      <c r="H154" s="13" t="s">
        <v>82</v>
      </c>
      <c r="I154" s="13">
        <v>75</v>
      </c>
      <c r="J154" s="13">
        <v>1</v>
      </c>
      <c r="K154" s="13">
        <v>1</v>
      </c>
      <c r="L154" s="13" t="s">
        <v>287</v>
      </c>
      <c r="M154" s="13">
        <v>2452</v>
      </c>
      <c r="N154" s="13" t="s">
        <v>11</v>
      </c>
      <c r="O154" s="13" t="s">
        <v>11</v>
      </c>
      <c r="P154" s="13"/>
      <c r="Q154" s="13">
        <v>7.5</v>
      </c>
      <c r="R154" s="13">
        <v>50</v>
      </c>
      <c r="S154" s="13">
        <v>1</v>
      </c>
      <c r="T154" s="13" t="s">
        <v>10</v>
      </c>
      <c r="U154" s="13" t="s">
        <v>17</v>
      </c>
      <c r="V154" s="13">
        <v>100</v>
      </c>
      <c r="W154" s="22">
        <f>V154/M154</f>
        <v>4.0783034257748776E-2</v>
      </c>
      <c r="X154" s="13">
        <v>4991</v>
      </c>
      <c r="Y154" s="13">
        <v>3</v>
      </c>
      <c r="Z154" s="13">
        <v>0</v>
      </c>
      <c r="AA154" s="13">
        <v>0</v>
      </c>
      <c r="AB154" s="13">
        <v>16</v>
      </c>
      <c r="AC154" s="31">
        <f>X154+Y154+Z154+AA154</f>
        <v>4994</v>
      </c>
      <c r="AD154" s="30">
        <f>AC154/M154</f>
        <v>2.0367047308319739</v>
      </c>
      <c r="AE154" s="30">
        <f>AC154/V154</f>
        <v>49.94</v>
      </c>
      <c r="AF154" s="13">
        <v>360</v>
      </c>
      <c r="AG154" s="13">
        <v>0</v>
      </c>
      <c r="AH154" s="13">
        <v>0</v>
      </c>
      <c r="AI154" s="13">
        <v>0</v>
      </c>
      <c r="AJ154" s="13">
        <f>AF154+AG154+AH154+AI154</f>
        <v>360</v>
      </c>
      <c r="AK154" s="33">
        <f>AJ154*100/M154</f>
        <v>14.681892332789559</v>
      </c>
      <c r="AL154" s="33">
        <f>AC154/AJ154</f>
        <v>13.872222222222222</v>
      </c>
      <c r="AM154" s="33">
        <f>AL154/2</f>
        <v>6.9361111111111109</v>
      </c>
      <c r="AN154" s="13">
        <v>1</v>
      </c>
      <c r="AO154" s="13">
        <v>0</v>
      </c>
      <c r="AP154" s="13">
        <v>528</v>
      </c>
      <c r="AQ154" s="33">
        <f>AP154*100/M154</f>
        <v>21.533442088091356</v>
      </c>
      <c r="AR154" s="13">
        <v>410</v>
      </c>
      <c r="AS154" s="33">
        <f>AR154*100/M154</f>
        <v>16.721044045676997</v>
      </c>
      <c r="AT154" s="13">
        <v>2836</v>
      </c>
      <c r="AU154" s="13">
        <v>12035</v>
      </c>
      <c r="AV154" s="33">
        <f>AU154/M154</f>
        <v>4.9082381729200648</v>
      </c>
      <c r="AW154" s="33">
        <f>AU154/AC154</f>
        <v>2.4098918702442931</v>
      </c>
      <c r="AX154" s="13">
        <v>2086</v>
      </c>
      <c r="AY154" s="13">
        <v>0</v>
      </c>
      <c r="AZ154" s="13">
        <v>0</v>
      </c>
      <c r="BA154" s="13">
        <f>AX154+AY154+AZ154</f>
        <v>2086</v>
      </c>
      <c r="BB154" s="13">
        <v>650</v>
      </c>
      <c r="BC154" s="13">
        <v>3437</v>
      </c>
      <c r="BD154" s="33">
        <f>BC154/M154</f>
        <v>1.4017128874388254</v>
      </c>
      <c r="BE154" s="13">
        <v>0.6</v>
      </c>
      <c r="BF154" s="33">
        <f>BE154*2000/M154</f>
        <v>0.48939641109298532</v>
      </c>
      <c r="BG154" s="13">
        <v>15</v>
      </c>
      <c r="BH154" s="13" t="s">
        <v>10</v>
      </c>
      <c r="BI154" s="13" t="s">
        <v>10</v>
      </c>
      <c r="BJ154" s="13" t="s">
        <v>10</v>
      </c>
      <c r="BK154" s="13" t="s">
        <v>11</v>
      </c>
      <c r="BL154" s="13" t="s">
        <v>11</v>
      </c>
      <c r="BM154" s="13" t="s">
        <v>11</v>
      </c>
      <c r="BN154" s="14" t="s">
        <v>10</v>
      </c>
    </row>
    <row r="155" spans="1:66" ht="20.100000000000001" customHeight="1" x14ac:dyDescent="0.25">
      <c r="A155" s="43" t="s">
        <v>393</v>
      </c>
      <c r="B155" s="13" t="s">
        <v>394</v>
      </c>
      <c r="C155" s="13" t="s">
        <v>395</v>
      </c>
      <c r="D155" s="13">
        <v>44640</v>
      </c>
      <c r="E155" s="13" t="s">
        <v>393</v>
      </c>
      <c r="F155" s="13">
        <v>44166</v>
      </c>
      <c r="G155" s="13">
        <v>244400404</v>
      </c>
      <c r="H155" s="13" t="s">
        <v>19</v>
      </c>
      <c r="I155" s="13">
        <v>109</v>
      </c>
      <c r="J155" s="13">
        <v>1</v>
      </c>
      <c r="K155" s="13">
        <v>1</v>
      </c>
      <c r="L155" s="13" t="s">
        <v>396</v>
      </c>
      <c r="M155" s="13">
        <v>6122</v>
      </c>
      <c r="N155" s="13" t="s">
        <v>11</v>
      </c>
      <c r="O155" s="13" t="s">
        <v>11</v>
      </c>
      <c r="P155" s="13"/>
      <c r="Q155" s="13">
        <v>17</v>
      </c>
      <c r="R155" s="13">
        <v>46</v>
      </c>
      <c r="S155" s="13">
        <v>2</v>
      </c>
      <c r="T155" s="13" t="s">
        <v>11</v>
      </c>
      <c r="U155" s="13" t="s">
        <v>17</v>
      </c>
      <c r="V155" s="13">
        <v>544</v>
      </c>
      <c r="W155" s="22">
        <f>V155/M155</f>
        <v>8.8859849722312964E-2</v>
      </c>
      <c r="X155" s="13">
        <v>12090</v>
      </c>
      <c r="Y155" s="13">
        <v>388</v>
      </c>
      <c r="Z155" s="13">
        <v>1520</v>
      </c>
      <c r="AA155" s="13">
        <v>0</v>
      </c>
      <c r="AB155" s="13">
        <v>54</v>
      </c>
      <c r="AC155" s="31">
        <f>X155+Y155+Z155+AA155</f>
        <v>13998</v>
      </c>
      <c r="AD155" s="30">
        <f>AC155/M155</f>
        <v>2.2865076772296633</v>
      </c>
      <c r="AE155" s="30">
        <f>AC155/V155</f>
        <v>25.731617647058822</v>
      </c>
      <c r="AF155" s="13">
        <v>878</v>
      </c>
      <c r="AG155" s="13">
        <v>18</v>
      </c>
      <c r="AH155" s="13">
        <v>64</v>
      </c>
      <c r="AI155" s="13">
        <v>0</v>
      </c>
      <c r="AJ155" s="13">
        <f>AF155+AG155+AH155+AI155</f>
        <v>960</v>
      </c>
      <c r="AK155" s="33">
        <f>AJ155*100/M155</f>
        <v>15.681149950996407</v>
      </c>
      <c r="AL155" s="33">
        <f>AC155/AJ155</f>
        <v>14.581250000000001</v>
      </c>
      <c r="AM155" s="33">
        <f>AL155/2</f>
        <v>7.2906250000000004</v>
      </c>
      <c r="AN155" s="13">
        <v>39</v>
      </c>
      <c r="AO155" s="13">
        <v>260</v>
      </c>
      <c r="AP155" s="13">
        <v>1826</v>
      </c>
      <c r="AQ155" s="33">
        <f>AP155*100/M155</f>
        <v>29.826853969291083</v>
      </c>
      <c r="AR155" s="13">
        <v>1344</v>
      </c>
      <c r="AS155" s="33">
        <f>AR155*100/M155</f>
        <v>21.953609931394968</v>
      </c>
      <c r="AT155" s="13"/>
      <c r="AU155" s="13">
        <v>43498</v>
      </c>
      <c r="AV155" s="33">
        <f>AU155/M155</f>
        <v>7.1051943809212679</v>
      </c>
      <c r="AW155" s="33">
        <f>AU155/AC155</f>
        <v>3.1074439205600801</v>
      </c>
      <c r="AX155" s="13">
        <v>4994</v>
      </c>
      <c r="AY155" s="13">
        <v>307</v>
      </c>
      <c r="AZ155" s="13">
        <v>489</v>
      </c>
      <c r="BA155" s="13">
        <f>AX155+AY155+AZ155</f>
        <v>5790</v>
      </c>
      <c r="BB155" s="13">
        <v>6250</v>
      </c>
      <c r="BC155" s="13">
        <v>18038</v>
      </c>
      <c r="BD155" s="33">
        <f>BC155/M155</f>
        <v>2.946422737667429</v>
      </c>
      <c r="BE155" s="13">
        <v>4.05</v>
      </c>
      <c r="BF155" s="33">
        <f>BE155*2000/M155</f>
        <v>1.3230970271153217</v>
      </c>
      <c r="BG155" s="13"/>
      <c r="BH155" s="13" t="s">
        <v>10</v>
      </c>
      <c r="BI155" s="13" t="s">
        <v>10</v>
      </c>
      <c r="BJ155" s="13" t="s">
        <v>10</v>
      </c>
      <c r="BK155" s="13" t="s">
        <v>10</v>
      </c>
      <c r="BL155" s="13" t="s">
        <v>11</v>
      </c>
      <c r="BM155" s="13" t="s">
        <v>11</v>
      </c>
      <c r="BN155" s="14" t="s">
        <v>10</v>
      </c>
    </row>
    <row r="156" spans="1:66" ht="20.100000000000001" customHeight="1" x14ac:dyDescent="0.25">
      <c r="A156" s="43" t="s">
        <v>70</v>
      </c>
      <c r="B156" s="13" t="s">
        <v>71</v>
      </c>
      <c r="C156" s="13" t="s">
        <v>72</v>
      </c>
      <c r="D156" s="13">
        <v>44720</v>
      </c>
      <c r="E156" s="13" t="s">
        <v>70</v>
      </c>
      <c r="F156" s="13">
        <v>44168</v>
      </c>
      <c r="G156" s="13">
        <v>244400644</v>
      </c>
      <c r="H156" s="13" t="s">
        <v>59</v>
      </c>
      <c r="I156" s="13">
        <v>15</v>
      </c>
      <c r="J156" s="13">
        <v>1</v>
      </c>
      <c r="K156" s="13">
        <v>1</v>
      </c>
      <c r="L156" s="13" t="s">
        <v>63</v>
      </c>
      <c r="M156" s="13">
        <v>4182</v>
      </c>
      <c r="N156" s="13" t="s">
        <v>10</v>
      </c>
      <c r="O156" s="13" t="s">
        <v>11</v>
      </c>
      <c r="P156" s="13"/>
      <c r="Q156" s="13">
        <v>17.5</v>
      </c>
      <c r="R156" s="13">
        <v>42</v>
      </c>
      <c r="S156" s="13">
        <v>3</v>
      </c>
      <c r="T156" s="13" t="s">
        <v>10</v>
      </c>
      <c r="U156" s="13" t="s">
        <v>810</v>
      </c>
      <c r="V156" s="13">
        <v>453</v>
      </c>
      <c r="W156" s="22">
        <f>V156/M156</f>
        <v>0.10832137733142037</v>
      </c>
      <c r="X156" s="13">
        <v>10413</v>
      </c>
      <c r="Y156" s="13">
        <v>102</v>
      </c>
      <c r="Z156" s="13">
        <v>907</v>
      </c>
      <c r="AA156" s="13">
        <v>0</v>
      </c>
      <c r="AB156" s="13">
        <v>25</v>
      </c>
      <c r="AC156" s="31">
        <f>X156+Y156+Z156+AA156</f>
        <v>11422</v>
      </c>
      <c r="AD156" s="30">
        <f>AC156/M156</f>
        <v>2.7312290769966525</v>
      </c>
      <c r="AE156" s="30">
        <f>AC156/V156</f>
        <v>25.214128035320087</v>
      </c>
      <c r="AF156" s="13">
        <v>962</v>
      </c>
      <c r="AG156" s="13">
        <v>5</v>
      </c>
      <c r="AH156" s="13">
        <v>43</v>
      </c>
      <c r="AI156" s="13">
        <v>0</v>
      </c>
      <c r="AJ156" s="13">
        <f>AF156+AG156+AH156+AI156</f>
        <v>1010</v>
      </c>
      <c r="AK156" s="33">
        <f>AJ156*100/M156</f>
        <v>24.151123864179819</v>
      </c>
      <c r="AL156" s="33">
        <f>AC156/AJ156</f>
        <v>11.308910891089109</v>
      </c>
      <c r="AM156" s="33">
        <f>AL156/2</f>
        <v>5.6544554455445546</v>
      </c>
      <c r="AN156" s="13">
        <v>3</v>
      </c>
      <c r="AO156" s="13">
        <v>17</v>
      </c>
      <c r="AP156" s="13">
        <v>711</v>
      </c>
      <c r="AQ156" s="33">
        <f>AP156*100/M156</f>
        <v>17.001434720229554</v>
      </c>
      <c r="AR156" s="15">
        <v>507.58414215320295</v>
      </c>
      <c r="AS156" s="33">
        <f>AR156*100/M156</f>
        <v>12.137353949144019</v>
      </c>
      <c r="AT156" s="13"/>
      <c r="AU156" s="13">
        <v>14282</v>
      </c>
      <c r="AV156" s="33">
        <f>AU156/M156</f>
        <v>3.4151123864179818</v>
      </c>
      <c r="AW156" s="33">
        <f>AU156/AC156</f>
        <v>1.2503939765365084</v>
      </c>
      <c r="AX156" s="13">
        <v>625</v>
      </c>
      <c r="AY156" s="13">
        <v>9</v>
      </c>
      <c r="AZ156" s="13">
        <v>26</v>
      </c>
      <c r="BA156" s="13">
        <f>AX156+AY156+AZ156</f>
        <v>660</v>
      </c>
      <c r="BB156" s="15">
        <v>6226.9407303243124</v>
      </c>
      <c r="BC156" s="13">
        <v>10331</v>
      </c>
      <c r="BD156" s="33">
        <f>BC156/M156</f>
        <v>2.4703491152558583</v>
      </c>
      <c r="BE156" s="16">
        <v>2.7600000000000002</v>
      </c>
      <c r="BF156" s="33">
        <f>BE156*2000/M156</f>
        <v>1.3199426111908179</v>
      </c>
      <c r="BG156" s="13"/>
      <c r="BH156" s="13" t="s">
        <v>10</v>
      </c>
      <c r="BI156" s="13" t="s">
        <v>10</v>
      </c>
      <c r="BJ156" s="13" t="s">
        <v>11</v>
      </c>
      <c r="BK156" s="13" t="s">
        <v>11</v>
      </c>
      <c r="BL156" s="13" t="s">
        <v>10</v>
      </c>
      <c r="BM156" s="13" t="s">
        <v>11</v>
      </c>
      <c r="BN156" s="14" t="s">
        <v>10</v>
      </c>
    </row>
    <row r="157" spans="1:66" ht="20.100000000000001" customHeight="1" x14ac:dyDescent="0.25">
      <c r="A157" s="43" t="s">
        <v>463</v>
      </c>
      <c r="B157" s="13" t="s">
        <v>464</v>
      </c>
      <c r="C157" s="13" t="s">
        <v>123</v>
      </c>
      <c r="D157" s="13">
        <v>44450</v>
      </c>
      <c r="E157" s="13" t="s">
        <v>463</v>
      </c>
      <c r="F157" s="13">
        <v>44169</v>
      </c>
      <c r="G157" s="13">
        <v>200067866</v>
      </c>
      <c r="H157" s="13" t="s">
        <v>392</v>
      </c>
      <c r="I157" s="13">
        <v>133</v>
      </c>
      <c r="J157" s="13">
        <v>1</v>
      </c>
      <c r="K157" s="13">
        <v>1</v>
      </c>
      <c r="L157" s="13" t="s">
        <v>465</v>
      </c>
      <c r="M157" s="13">
        <v>7892</v>
      </c>
      <c r="N157" s="13" t="s">
        <v>10</v>
      </c>
      <c r="O157" s="13" t="s">
        <v>10</v>
      </c>
      <c r="P157" s="13" t="s">
        <v>37</v>
      </c>
      <c r="Q157" s="13">
        <v>19</v>
      </c>
      <c r="R157" s="13">
        <v>86</v>
      </c>
      <c r="S157" s="13">
        <v>5</v>
      </c>
      <c r="T157" s="13" t="s">
        <v>10</v>
      </c>
      <c r="U157" s="13" t="s">
        <v>117</v>
      </c>
      <c r="V157" s="13">
        <v>747</v>
      </c>
      <c r="W157" s="22">
        <f>V157/M157</f>
        <v>9.465281297516473E-2</v>
      </c>
      <c r="X157" s="13">
        <v>18529</v>
      </c>
      <c r="Y157" s="13">
        <v>316</v>
      </c>
      <c r="Z157" s="13">
        <v>3862</v>
      </c>
      <c r="AA157" s="13">
        <v>54</v>
      </c>
      <c r="AB157" s="13">
        <v>45</v>
      </c>
      <c r="AC157" s="31">
        <f>X157+Y157+Z157+AA157</f>
        <v>22761</v>
      </c>
      <c r="AD157" s="30">
        <f>AC157/M157</f>
        <v>2.8840598073998986</v>
      </c>
      <c r="AE157" s="30">
        <f>AC157/V157</f>
        <v>30.46987951807229</v>
      </c>
      <c r="AF157" s="13">
        <v>973</v>
      </c>
      <c r="AG157" s="13">
        <v>121</v>
      </c>
      <c r="AH157" s="13">
        <v>2245</v>
      </c>
      <c r="AI157" s="13">
        <v>12</v>
      </c>
      <c r="AJ157" s="13">
        <f>AF157+AG157+AH157+AI157</f>
        <v>3351</v>
      </c>
      <c r="AK157" s="33">
        <f>AJ157*100/M157</f>
        <v>42.460719716168271</v>
      </c>
      <c r="AL157" s="33">
        <f>AC157/AJ157</f>
        <v>6.7923008057296332</v>
      </c>
      <c r="AM157" s="33">
        <f>AL157/2</f>
        <v>3.3961504028648166</v>
      </c>
      <c r="AN157" s="13">
        <v>81</v>
      </c>
      <c r="AO157" s="13">
        <v>187</v>
      </c>
      <c r="AP157" s="13">
        <v>2045</v>
      </c>
      <c r="AQ157" s="33">
        <f>AP157*100/M157</f>
        <v>25.912316269640144</v>
      </c>
      <c r="AR157" s="13">
        <v>1631</v>
      </c>
      <c r="AS157" s="33">
        <f>AR157*100/M157</f>
        <v>20.666497719209325</v>
      </c>
      <c r="AT157" s="13"/>
      <c r="AU157" s="13">
        <v>62250</v>
      </c>
      <c r="AV157" s="33">
        <f>AU157/M157</f>
        <v>7.8877344145970607</v>
      </c>
      <c r="AW157" s="33">
        <f>AU157/AC157</f>
        <v>2.7349413470409911</v>
      </c>
      <c r="AX157" s="13">
        <v>3714</v>
      </c>
      <c r="AY157" s="13">
        <v>90</v>
      </c>
      <c r="AZ157" s="13">
        <v>443</v>
      </c>
      <c r="BA157" s="13">
        <f>AX157+AY157+AZ157</f>
        <v>4247</v>
      </c>
      <c r="BB157" s="13">
        <v>12340</v>
      </c>
      <c r="BC157" s="13">
        <v>26481</v>
      </c>
      <c r="BD157" s="33">
        <f>BC157/M157</f>
        <v>3.3554232133806385</v>
      </c>
      <c r="BE157" s="13">
        <v>4.5</v>
      </c>
      <c r="BF157" s="33">
        <f>BE157*2000/M157</f>
        <v>1.1403953370501774</v>
      </c>
      <c r="BG157" s="13">
        <v>60</v>
      </c>
      <c r="BH157" s="13" t="s">
        <v>10</v>
      </c>
      <c r="BI157" s="13" t="s">
        <v>10</v>
      </c>
      <c r="BJ157" s="13" t="s">
        <v>10</v>
      </c>
      <c r="BK157" s="13" t="s">
        <v>11</v>
      </c>
      <c r="BL157" s="13" t="s">
        <v>10</v>
      </c>
      <c r="BM157" s="13" t="s">
        <v>10</v>
      </c>
      <c r="BN157" s="14" t="s">
        <v>11</v>
      </c>
    </row>
    <row r="158" spans="1:66" ht="20.100000000000001" customHeight="1" x14ac:dyDescent="0.25">
      <c r="A158" s="43" t="s">
        <v>352</v>
      </c>
      <c r="B158" s="13" t="s">
        <v>353</v>
      </c>
      <c r="C158" s="13" t="s">
        <v>354</v>
      </c>
      <c r="D158" s="13">
        <v>44670</v>
      </c>
      <c r="E158" s="13" t="s">
        <v>352</v>
      </c>
      <c r="F158" s="13">
        <v>44170</v>
      </c>
      <c r="G158" s="13">
        <v>200072726</v>
      </c>
      <c r="H158" s="13" t="s">
        <v>258</v>
      </c>
      <c r="I158" s="13">
        <v>97</v>
      </c>
      <c r="J158" s="13">
        <v>1</v>
      </c>
      <c r="K158" s="13">
        <v>1</v>
      </c>
      <c r="L158" s="13" t="s">
        <v>257</v>
      </c>
      <c r="M158" s="13">
        <v>983</v>
      </c>
      <c r="N158" s="13" t="s">
        <v>10</v>
      </c>
      <c r="O158" s="13" t="s">
        <v>11</v>
      </c>
      <c r="P158" s="13"/>
      <c r="Q158" s="13">
        <v>10</v>
      </c>
      <c r="R158" s="13">
        <v>10</v>
      </c>
      <c r="S158" s="13">
        <v>1</v>
      </c>
      <c r="T158" s="13" t="s">
        <v>10</v>
      </c>
      <c r="U158" s="13" t="s">
        <v>17</v>
      </c>
      <c r="V158" s="13">
        <v>170</v>
      </c>
      <c r="W158" s="22">
        <f>V158/M158</f>
        <v>0.17293997965412003</v>
      </c>
      <c r="X158" s="13">
        <v>2245</v>
      </c>
      <c r="Y158" s="13">
        <v>194</v>
      </c>
      <c r="Z158" s="13">
        <v>312</v>
      </c>
      <c r="AA158" s="13"/>
      <c r="AB158" s="13">
        <v>16</v>
      </c>
      <c r="AC158" s="31">
        <f>X158+Y158+Z158+AA158</f>
        <v>2751</v>
      </c>
      <c r="AD158" s="30">
        <f>AC158/M158</f>
        <v>2.7985757884028484</v>
      </c>
      <c r="AE158" s="30">
        <f>AC158/V158</f>
        <v>16.182352941176472</v>
      </c>
      <c r="AF158" s="13">
        <v>225</v>
      </c>
      <c r="AG158" s="13">
        <v>35</v>
      </c>
      <c r="AH158" s="13">
        <v>37</v>
      </c>
      <c r="AI158" s="13"/>
      <c r="AJ158" s="13">
        <f>AF158+AG158+AH158+AI158</f>
        <v>297</v>
      </c>
      <c r="AK158" s="33">
        <f>AJ158*100/M158</f>
        <v>30.213631739572737</v>
      </c>
      <c r="AL158" s="33">
        <f>AC158/AJ158</f>
        <v>9.262626262626263</v>
      </c>
      <c r="AM158" s="33">
        <f>AL158/2</f>
        <v>4.6313131313131315</v>
      </c>
      <c r="AN158" s="13">
        <v>12</v>
      </c>
      <c r="AO158" s="13">
        <v>79</v>
      </c>
      <c r="AP158" s="13">
        <v>126</v>
      </c>
      <c r="AQ158" s="33">
        <f>AP158*100/M158</f>
        <v>12.817904374364192</v>
      </c>
      <c r="AR158" s="15">
        <v>80.105960264900659</v>
      </c>
      <c r="AS158" s="33">
        <f>AR158*100/M158</f>
        <v>8.1491312578739219</v>
      </c>
      <c r="AT158" s="13">
        <v>1258</v>
      </c>
      <c r="AU158" s="13">
        <v>3587</v>
      </c>
      <c r="AV158" s="33">
        <f>AU158/M158</f>
        <v>3.649033570701933</v>
      </c>
      <c r="AW158" s="33">
        <f>AU158/AC158</f>
        <v>1.3038894947291895</v>
      </c>
      <c r="AX158" s="13">
        <v>432</v>
      </c>
      <c r="AY158" s="13">
        <v>2</v>
      </c>
      <c r="AZ158" s="13">
        <v>20</v>
      </c>
      <c r="BA158" s="13">
        <f>AX158+AY158+AZ158</f>
        <v>454</v>
      </c>
      <c r="BB158" s="15">
        <v>613.89130858073975</v>
      </c>
      <c r="BC158" s="15">
        <v>2836.4405487804879</v>
      </c>
      <c r="BD158" s="33">
        <f>BC158/M158</f>
        <v>2.8854939458601097</v>
      </c>
      <c r="BE158" s="16">
        <v>0.88</v>
      </c>
      <c r="BF158" s="33">
        <f>BE158*2000/M158</f>
        <v>1.7904374364191251</v>
      </c>
      <c r="BG158" s="13">
        <v>4</v>
      </c>
      <c r="BH158" s="13" t="s">
        <v>10</v>
      </c>
      <c r="BI158" s="13" t="s">
        <v>10</v>
      </c>
      <c r="BJ158" s="13" t="s">
        <v>10</v>
      </c>
      <c r="BK158" s="13" t="s">
        <v>11</v>
      </c>
      <c r="BL158" s="13" t="s">
        <v>10</v>
      </c>
      <c r="BM158" s="13" t="s">
        <v>11</v>
      </c>
      <c r="BN158" s="14" t="s">
        <v>10</v>
      </c>
    </row>
    <row r="159" spans="1:66" ht="20.100000000000001" customHeight="1" x14ac:dyDescent="0.25">
      <c r="A159" s="43" t="s">
        <v>368</v>
      </c>
      <c r="B159" s="13" t="s">
        <v>369</v>
      </c>
      <c r="C159" s="13" t="s">
        <v>370</v>
      </c>
      <c r="D159" s="13">
        <v>44310</v>
      </c>
      <c r="E159" s="13" t="s">
        <v>368</v>
      </c>
      <c r="F159" s="13">
        <v>44174</v>
      </c>
      <c r="G159" s="13">
        <v>244400438</v>
      </c>
      <c r="H159" s="13" t="s">
        <v>51</v>
      </c>
      <c r="I159" s="13">
        <v>102</v>
      </c>
      <c r="J159" s="13">
        <v>1</v>
      </c>
      <c r="K159" s="13">
        <v>1</v>
      </c>
      <c r="L159" s="13" t="s">
        <v>371</v>
      </c>
      <c r="M159" s="13">
        <v>2431</v>
      </c>
      <c r="N159" s="13" t="s">
        <v>11</v>
      </c>
      <c r="O159" s="13" t="s">
        <v>10</v>
      </c>
      <c r="P159" s="13" t="s">
        <v>372</v>
      </c>
      <c r="Q159" s="13">
        <v>9.5</v>
      </c>
      <c r="R159" s="13">
        <v>8</v>
      </c>
      <c r="S159" s="13">
        <v>0</v>
      </c>
      <c r="T159" s="13" t="s">
        <v>10</v>
      </c>
      <c r="U159" s="13" t="s">
        <v>24</v>
      </c>
      <c r="V159" s="13">
        <v>80</v>
      </c>
      <c r="W159" s="22">
        <f>V159/M159</f>
        <v>3.2908268202385849E-2</v>
      </c>
      <c r="X159" s="13">
        <v>5683</v>
      </c>
      <c r="Y159" s="13">
        <v>0</v>
      </c>
      <c r="Z159" s="13">
        <v>0</v>
      </c>
      <c r="AA159" s="13"/>
      <c r="AB159" s="13">
        <v>18</v>
      </c>
      <c r="AC159" s="31">
        <f>X159+Y159+Z159+AA159</f>
        <v>5683</v>
      </c>
      <c r="AD159" s="30">
        <f>AC159/M159</f>
        <v>2.3377211024269848</v>
      </c>
      <c r="AE159" s="30">
        <f>AC159/V159</f>
        <v>71.037499999999994</v>
      </c>
      <c r="AF159" s="13">
        <v>693</v>
      </c>
      <c r="AG159" s="13">
        <v>0</v>
      </c>
      <c r="AH159" s="13">
        <v>0</v>
      </c>
      <c r="AI159" s="13"/>
      <c r="AJ159" s="13">
        <f>AF159+AG159+AH159+AI159</f>
        <v>693</v>
      </c>
      <c r="AK159" s="33">
        <f>AJ159*100/M159</f>
        <v>28.506787330316744</v>
      </c>
      <c r="AL159" s="33">
        <f>AC159/AJ159</f>
        <v>8.2005772005772002</v>
      </c>
      <c r="AM159" s="33">
        <f>AL159/2</f>
        <v>4.1002886002886001</v>
      </c>
      <c r="AN159" s="13">
        <v>0</v>
      </c>
      <c r="AO159" s="13">
        <v>0</v>
      </c>
      <c r="AP159" s="13">
        <v>536</v>
      </c>
      <c r="AQ159" s="33">
        <f>AP159*100/M159</f>
        <v>22.048539695598521</v>
      </c>
      <c r="AR159" s="13">
        <v>441</v>
      </c>
      <c r="AS159" s="33">
        <f>AR159*100/M159</f>
        <v>18.140682846565198</v>
      </c>
      <c r="AT159" s="13">
        <v>8500</v>
      </c>
      <c r="AU159" s="13">
        <v>15646</v>
      </c>
      <c r="AV159" s="33">
        <f>AU159/M159</f>
        <v>6.4360345536816128</v>
      </c>
      <c r="AW159" s="33">
        <f>AU159/AC159</f>
        <v>2.7531233503431287</v>
      </c>
      <c r="AX159" s="13">
        <v>2471</v>
      </c>
      <c r="AY159" s="13">
        <v>25</v>
      </c>
      <c r="AZ159" s="13">
        <v>0</v>
      </c>
      <c r="BA159" s="13">
        <f>AX159+AY159+AZ159</f>
        <v>2496</v>
      </c>
      <c r="BB159" s="13">
        <v>859</v>
      </c>
      <c r="BC159" s="13">
        <v>7124</v>
      </c>
      <c r="BD159" s="33">
        <f>BC159/M159</f>
        <v>2.9304812834224601</v>
      </c>
      <c r="BE159" s="13">
        <v>0.8</v>
      </c>
      <c r="BF159" s="33">
        <f>BE159*2000/M159</f>
        <v>0.65816536404771697</v>
      </c>
      <c r="BG159" s="13">
        <v>24</v>
      </c>
      <c r="BH159" s="13" t="s">
        <v>11</v>
      </c>
      <c r="BI159" s="13" t="s">
        <v>11</v>
      </c>
      <c r="BJ159" s="13" t="s">
        <v>10</v>
      </c>
      <c r="BK159" s="13" t="s">
        <v>11</v>
      </c>
      <c r="BL159" s="13" t="s">
        <v>10</v>
      </c>
      <c r="BM159" s="13" t="s">
        <v>11</v>
      </c>
      <c r="BN159" s="14" t="s">
        <v>10</v>
      </c>
    </row>
    <row r="160" spans="1:66" ht="20.100000000000001" customHeight="1" x14ac:dyDescent="0.25">
      <c r="A160" s="43" t="s">
        <v>380</v>
      </c>
      <c r="B160" s="13" t="s">
        <v>381</v>
      </c>
      <c r="C160" s="13" t="s">
        <v>15</v>
      </c>
      <c r="D160" s="13">
        <v>44550</v>
      </c>
      <c r="E160" s="13" t="s">
        <v>380</v>
      </c>
      <c r="F160" s="13">
        <v>44176</v>
      </c>
      <c r="G160" s="13">
        <v>244400644</v>
      </c>
      <c r="H160" s="13" t="s">
        <v>59</v>
      </c>
      <c r="I160" s="13">
        <v>105</v>
      </c>
      <c r="J160" s="13">
        <v>1</v>
      </c>
      <c r="K160" s="13">
        <v>1</v>
      </c>
      <c r="L160" s="13" t="s">
        <v>63</v>
      </c>
      <c r="M160" s="13">
        <v>3273</v>
      </c>
      <c r="N160" s="13" t="s">
        <v>10</v>
      </c>
      <c r="O160" s="13" t="s">
        <v>11</v>
      </c>
      <c r="P160" s="13"/>
      <c r="Q160" s="13">
        <v>17.5</v>
      </c>
      <c r="R160" s="13">
        <v>40</v>
      </c>
      <c r="S160" s="13">
        <v>2</v>
      </c>
      <c r="T160" s="13" t="s">
        <v>10</v>
      </c>
      <c r="U160" s="13" t="s">
        <v>810</v>
      </c>
      <c r="V160" s="13">
        <v>512</v>
      </c>
      <c r="W160" s="22">
        <f>V160/M160</f>
        <v>0.15643140849373663</v>
      </c>
      <c r="X160" s="13">
        <v>11844</v>
      </c>
      <c r="Y160" s="13">
        <v>232</v>
      </c>
      <c r="Z160" s="13">
        <v>1187</v>
      </c>
      <c r="AA160" s="13">
        <v>0</v>
      </c>
      <c r="AB160" s="13">
        <v>32</v>
      </c>
      <c r="AC160" s="31">
        <f>X160+Y160+Z160+AA160</f>
        <v>13263</v>
      </c>
      <c r="AD160" s="30">
        <f>AC160/M160</f>
        <v>4.05224564619615</v>
      </c>
      <c r="AE160" s="30">
        <f>AC160/V160</f>
        <v>25.904296875</v>
      </c>
      <c r="AF160" s="13">
        <v>598</v>
      </c>
      <c r="AG160" s="13">
        <v>1</v>
      </c>
      <c r="AH160" s="13">
        <v>9</v>
      </c>
      <c r="AI160" s="13">
        <v>0</v>
      </c>
      <c r="AJ160" s="13">
        <f>AF160+AG160+AH160+AI160</f>
        <v>608</v>
      </c>
      <c r="AK160" s="33">
        <f>AJ160*100/M160</f>
        <v>18.576229758631225</v>
      </c>
      <c r="AL160" s="33">
        <f>AC160/AJ160</f>
        <v>21.814144736842106</v>
      </c>
      <c r="AM160" s="33">
        <f>AL160/2</f>
        <v>10.907072368421053</v>
      </c>
      <c r="AN160" s="13">
        <v>1</v>
      </c>
      <c r="AO160" s="13">
        <v>54</v>
      </c>
      <c r="AP160" s="13">
        <v>827</v>
      </c>
      <c r="AQ160" s="33">
        <f>AP160*100/M160</f>
        <v>25.267338832875037</v>
      </c>
      <c r="AR160" s="15">
        <v>590.39674481110944</v>
      </c>
      <c r="AS160" s="33">
        <f>AR160*100/M160</f>
        <v>18.038397336117001</v>
      </c>
      <c r="AT160" s="13">
        <v>7127</v>
      </c>
      <c r="AU160" s="13">
        <v>23050</v>
      </c>
      <c r="AV160" s="33">
        <f>AU160/M160</f>
        <v>7.0424686831652918</v>
      </c>
      <c r="AW160" s="33">
        <f>AU160/AC160</f>
        <v>1.7379175148910504</v>
      </c>
      <c r="AX160" s="13">
        <v>1286</v>
      </c>
      <c r="AY160" s="13">
        <v>4</v>
      </c>
      <c r="AZ160" s="13">
        <v>83</v>
      </c>
      <c r="BA160" s="13">
        <f>AX160+AY160+AZ160</f>
        <v>1373</v>
      </c>
      <c r="BB160" s="15">
        <v>5133.9471946488866</v>
      </c>
      <c r="BC160" s="13">
        <v>10237</v>
      </c>
      <c r="BD160" s="33">
        <f>BC160/M160</f>
        <v>3.1277115795905899</v>
      </c>
      <c r="BE160" s="16">
        <v>2.06</v>
      </c>
      <c r="BF160" s="33">
        <f>BE160*2000/M160</f>
        <v>1.2587839902230369</v>
      </c>
      <c r="BG160" s="13">
        <v>5</v>
      </c>
      <c r="BH160" s="13" t="s">
        <v>10</v>
      </c>
      <c r="BI160" s="13" t="s">
        <v>10</v>
      </c>
      <c r="BJ160" s="13" t="s">
        <v>10</v>
      </c>
      <c r="BK160" s="13" t="s">
        <v>11</v>
      </c>
      <c r="BL160" s="13" t="s">
        <v>11</v>
      </c>
      <c r="BM160" s="13" t="s">
        <v>11</v>
      </c>
      <c r="BN160" s="14" t="s">
        <v>10</v>
      </c>
    </row>
    <row r="161" spans="1:66" ht="20.100000000000001" customHeight="1" x14ac:dyDescent="0.25">
      <c r="A161" s="43" t="s">
        <v>215</v>
      </c>
      <c r="B161" s="13" t="s">
        <v>216</v>
      </c>
      <c r="C161" s="13" t="s">
        <v>217</v>
      </c>
      <c r="D161" s="13">
        <v>44680</v>
      </c>
      <c r="E161" s="13" t="s">
        <v>215</v>
      </c>
      <c r="F161" s="13">
        <v>44178</v>
      </c>
      <c r="G161" s="13">
        <v>200071546</v>
      </c>
      <c r="H161" s="13" t="s">
        <v>179</v>
      </c>
      <c r="I161" s="13">
        <v>54</v>
      </c>
      <c r="J161" s="13">
        <v>1</v>
      </c>
      <c r="K161" s="13">
        <v>1</v>
      </c>
      <c r="L161" s="13" t="s">
        <v>211</v>
      </c>
      <c r="M161" s="13">
        <v>2690</v>
      </c>
      <c r="N161" s="13" t="s">
        <v>11</v>
      </c>
      <c r="O161" s="13" t="s">
        <v>10</v>
      </c>
      <c r="P161" s="13" t="s">
        <v>33</v>
      </c>
      <c r="Q161" s="13">
        <v>13</v>
      </c>
      <c r="R161" s="13">
        <v>19</v>
      </c>
      <c r="S161" s="13">
        <v>0</v>
      </c>
      <c r="T161" s="13" t="s">
        <v>11</v>
      </c>
      <c r="U161" s="13" t="s">
        <v>24</v>
      </c>
      <c r="V161" s="13">
        <v>95</v>
      </c>
      <c r="W161" s="22">
        <f>V161/M161</f>
        <v>3.5315985130111527E-2</v>
      </c>
      <c r="X161" s="13">
        <v>3847</v>
      </c>
      <c r="Y161" s="13">
        <v>18</v>
      </c>
      <c r="Z161" s="13">
        <v>1</v>
      </c>
      <c r="AA161" s="13">
        <v>0</v>
      </c>
      <c r="AB161" s="13">
        <v>14</v>
      </c>
      <c r="AC161" s="31">
        <f>X161+Y161+Z161+AA161</f>
        <v>3866</v>
      </c>
      <c r="AD161" s="30">
        <f>AC161/M161</f>
        <v>1.4371747211895911</v>
      </c>
      <c r="AE161" s="30">
        <f>AC161/V161</f>
        <v>40.694736842105264</v>
      </c>
      <c r="AF161" s="13">
        <v>453</v>
      </c>
      <c r="AG161" s="13">
        <v>0</v>
      </c>
      <c r="AH161" s="13">
        <v>0</v>
      </c>
      <c r="AI161" s="13">
        <v>0</v>
      </c>
      <c r="AJ161" s="13">
        <f>AF161+AG161+AH161+AI161</f>
        <v>453</v>
      </c>
      <c r="AK161" s="33">
        <f>AJ161*100/M161</f>
        <v>16.840148698884757</v>
      </c>
      <c r="AL161" s="33">
        <f>AC161/AJ161</f>
        <v>8.5342163355408385</v>
      </c>
      <c r="AM161" s="33">
        <f>AL161/2</f>
        <v>4.2671081677704192</v>
      </c>
      <c r="AN161" s="13">
        <v>47</v>
      </c>
      <c r="AO161" s="13">
        <v>267</v>
      </c>
      <c r="AP161" s="13">
        <v>477</v>
      </c>
      <c r="AQ161" s="33">
        <f>AP161*100/M161</f>
        <v>17.732342007434944</v>
      </c>
      <c r="AR161" s="13"/>
      <c r="AS161" s="33">
        <f>AR161*100/M161</f>
        <v>0</v>
      </c>
      <c r="AT161" s="13">
        <v>3369</v>
      </c>
      <c r="AU161" s="13">
        <v>12085</v>
      </c>
      <c r="AV161" s="33">
        <f>AU161/M161</f>
        <v>4.492565055762082</v>
      </c>
      <c r="AW161" s="33">
        <f>AU161/AC161</f>
        <v>3.1259699948266944</v>
      </c>
      <c r="AX161" s="13">
        <v>1008</v>
      </c>
      <c r="AY161" s="13">
        <v>15</v>
      </c>
      <c r="AZ161" s="13">
        <v>177</v>
      </c>
      <c r="BA161" s="13">
        <f>AX161+AY161+AZ161</f>
        <v>1200</v>
      </c>
      <c r="BB161" s="15">
        <v>2010.3707778535631</v>
      </c>
      <c r="BC161" s="13">
        <v>7164</v>
      </c>
      <c r="BD161" s="33">
        <f>BC161/M161</f>
        <v>2.663197026022305</v>
      </c>
      <c r="BE161" s="16">
        <v>0.95000000000000007</v>
      </c>
      <c r="BF161" s="33">
        <f>BE161*2000/M161</f>
        <v>0.70631970260223054</v>
      </c>
      <c r="BG161" s="13">
        <v>26</v>
      </c>
      <c r="BH161" s="13" t="s">
        <v>10</v>
      </c>
      <c r="BI161" s="13" t="s">
        <v>10</v>
      </c>
      <c r="BJ161" s="13" t="s">
        <v>10</v>
      </c>
      <c r="BK161" s="13" t="s">
        <v>11</v>
      </c>
      <c r="BL161" s="13" t="s">
        <v>10</v>
      </c>
      <c r="BM161" s="13" t="s">
        <v>11</v>
      </c>
      <c r="BN161" s="14" t="s">
        <v>10</v>
      </c>
    </row>
    <row r="162" spans="1:66" ht="20.100000000000001" customHeight="1" x14ac:dyDescent="0.25">
      <c r="A162" s="43" t="s">
        <v>293</v>
      </c>
      <c r="B162" s="13" t="s">
        <v>294</v>
      </c>
      <c r="C162" s="13" t="s">
        <v>204</v>
      </c>
      <c r="D162" s="13">
        <v>44850</v>
      </c>
      <c r="E162" s="13" t="s">
        <v>293</v>
      </c>
      <c r="F162" s="13">
        <v>44179</v>
      </c>
      <c r="G162" s="13">
        <v>244400503</v>
      </c>
      <c r="H162" s="13" t="s">
        <v>86</v>
      </c>
      <c r="I162" s="13">
        <v>78</v>
      </c>
      <c r="J162" s="13">
        <v>1</v>
      </c>
      <c r="K162" s="13">
        <v>1</v>
      </c>
      <c r="L162" s="13" t="s">
        <v>295</v>
      </c>
      <c r="M162" s="13">
        <v>5520</v>
      </c>
      <c r="N162" s="13" t="s">
        <v>10</v>
      </c>
      <c r="O162" s="13" t="s">
        <v>11</v>
      </c>
      <c r="P162" s="13"/>
      <c r="Q162" s="13">
        <v>10.5</v>
      </c>
      <c r="R162" s="13">
        <v>15</v>
      </c>
      <c r="S162" s="13">
        <v>1</v>
      </c>
      <c r="T162" s="13" t="s">
        <v>11</v>
      </c>
      <c r="U162" s="13" t="s">
        <v>17</v>
      </c>
      <c r="V162" s="13">
        <v>197</v>
      </c>
      <c r="W162" s="22">
        <f>V162/M162</f>
        <v>3.5688405797101447E-2</v>
      </c>
      <c r="X162" s="13">
        <v>9972</v>
      </c>
      <c r="Y162" s="13">
        <v>0</v>
      </c>
      <c r="Z162" s="13">
        <v>0</v>
      </c>
      <c r="AA162" s="13"/>
      <c r="AB162" s="13">
        <v>12</v>
      </c>
      <c r="AC162" s="31">
        <f>X162+Y162+Z162+AA162</f>
        <v>9972</v>
      </c>
      <c r="AD162" s="30">
        <f>AC162/M162</f>
        <v>1.8065217391304347</v>
      </c>
      <c r="AE162" s="30">
        <f>AC162/V162</f>
        <v>50.619289340101524</v>
      </c>
      <c r="AF162" s="13">
        <v>621</v>
      </c>
      <c r="AG162" s="13">
        <v>0</v>
      </c>
      <c r="AH162" s="13">
        <v>0</v>
      </c>
      <c r="AI162" s="13"/>
      <c r="AJ162" s="13">
        <f>AF162+AG162+AH162+AI162</f>
        <v>621</v>
      </c>
      <c r="AK162" s="33">
        <f>AJ162*100/M162</f>
        <v>11.25</v>
      </c>
      <c r="AL162" s="33">
        <f>AC162/AJ162</f>
        <v>16.057971014492754</v>
      </c>
      <c r="AM162" s="33">
        <f>AL162/2</f>
        <v>8.0289855072463769</v>
      </c>
      <c r="AN162" s="13">
        <v>0</v>
      </c>
      <c r="AO162" s="13">
        <v>0</v>
      </c>
      <c r="AP162" s="13">
        <v>1113</v>
      </c>
      <c r="AQ162" s="33">
        <f>AP162*100/M162</f>
        <v>20.163043478260871</v>
      </c>
      <c r="AR162" s="15">
        <v>723.56024653312784</v>
      </c>
      <c r="AS162" s="33">
        <f>AR162*100/M162</f>
        <v>13.107975480672605</v>
      </c>
      <c r="AT162" s="13"/>
      <c r="AU162" s="13">
        <v>35991</v>
      </c>
      <c r="AV162" s="33">
        <f>AU162/M162</f>
        <v>6.5201086956521737</v>
      </c>
      <c r="AW162" s="33">
        <f>AU162/AC162</f>
        <v>3.6092057761732854</v>
      </c>
      <c r="AX162" s="13">
        <v>3862</v>
      </c>
      <c r="AY162" s="13">
        <v>6</v>
      </c>
      <c r="AZ162" s="13">
        <v>0</v>
      </c>
      <c r="BA162" s="13">
        <f>AX162+AY162+AZ162</f>
        <v>3868</v>
      </c>
      <c r="BB162" s="13">
        <v>2450</v>
      </c>
      <c r="BC162" s="13">
        <v>9020</v>
      </c>
      <c r="BD162" s="33">
        <f>BC162/M162</f>
        <v>1.6340579710144927</v>
      </c>
      <c r="BE162" s="16">
        <v>1.55</v>
      </c>
      <c r="BF162" s="33">
        <f>BE162*2000/M162</f>
        <v>0.56159420289855078</v>
      </c>
      <c r="BG162" s="13">
        <v>20</v>
      </c>
      <c r="BH162" s="13" t="s">
        <v>11</v>
      </c>
      <c r="BI162" s="13" t="s">
        <v>10</v>
      </c>
      <c r="BJ162" s="13" t="s">
        <v>10</v>
      </c>
      <c r="BK162" s="13" t="s">
        <v>11</v>
      </c>
      <c r="BL162" s="13" t="s">
        <v>11</v>
      </c>
      <c r="BM162" s="13" t="s">
        <v>11</v>
      </c>
      <c r="BN162" s="14" t="s">
        <v>10</v>
      </c>
    </row>
    <row r="163" spans="1:66" ht="20.100000000000001" customHeight="1" x14ac:dyDescent="0.25">
      <c r="A163" s="43" t="s">
        <v>349</v>
      </c>
      <c r="B163" s="13" t="s">
        <v>350</v>
      </c>
      <c r="C163" s="13" t="s">
        <v>123</v>
      </c>
      <c r="D163" s="13">
        <v>44730</v>
      </c>
      <c r="E163" s="13" t="s">
        <v>349</v>
      </c>
      <c r="F163" s="13">
        <v>44182</v>
      </c>
      <c r="G163" s="13">
        <v>200067346</v>
      </c>
      <c r="H163" s="13" t="s">
        <v>29</v>
      </c>
      <c r="I163" s="13">
        <v>96</v>
      </c>
      <c r="J163" s="13">
        <v>1</v>
      </c>
      <c r="K163" s="13">
        <v>1</v>
      </c>
      <c r="L163" s="13" t="s">
        <v>351</v>
      </c>
      <c r="M163" s="13">
        <v>5623</v>
      </c>
      <c r="N163" s="13" t="s">
        <v>11</v>
      </c>
      <c r="O163" s="13" t="s">
        <v>11</v>
      </c>
      <c r="P163" s="13"/>
      <c r="Q163" s="13">
        <v>21</v>
      </c>
      <c r="R163" s="13">
        <v>80</v>
      </c>
      <c r="S163" s="13">
        <v>5</v>
      </c>
      <c r="T163" s="13" t="s">
        <v>11</v>
      </c>
      <c r="U163" s="13" t="s">
        <v>24</v>
      </c>
      <c r="V163" s="13">
        <v>550</v>
      </c>
      <c r="W163" s="22">
        <f>V163/M163</f>
        <v>9.7812555575315666E-2</v>
      </c>
      <c r="X163" s="13">
        <v>23201</v>
      </c>
      <c r="Y163" s="13">
        <v>851</v>
      </c>
      <c r="Z163" s="13">
        <v>3927</v>
      </c>
      <c r="AA163" s="13">
        <v>0</v>
      </c>
      <c r="AB163" s="13">
        <v>69</v>
      </c>
      <c r="AC163" s="31">
        <f>X163+Y163+Z163+AA163</f>
        <v>27979</v>
      </c>
      <c r="AD163" s="30">
        <f>AC163/M163</f>
        <v>4.9758136226213763</v>
      </c>
      <c r="AE163" s="30">
        <f>AC163/V163</f>
        <v>50.870909090909088</v>
      </c>
      <c r="AF163" s="13">
        <v>2866</v>
      </c>
      <c r="AG163" s="13">
        <v>110</v>
      </c>
      <c r="AH163" s="13">
        <v>154</v>
      </c>
      <c r="AI163" s="13">
        <v>0</v>
      </c>
      <c r="AJ163" s="13">
        <f>AF163+AG163+AH163+AI163</f>
        <v>3130</v>
      </c>
      <c r="AK163" s="33">
        <f>AJ163*100/M163</f>
        <v>55.664236172861465</v>
      </c>
      <c r="AL163" s="33">
        <f>AC163/AJ163</f>
        <v>8.9389776357827468</v>
      </c>
      <c r="AM163" s="33">
        <f>AL163/2</f>
        <v>4.4694888178913734</v>
      </c>
      <c r="AN163" s="13">
        <v>56</v>
      </c>
      <c r="AO163" s="13">
        <v>183</v>
      </c>
      <c r="AP163" s="13">
        <v>1736</v>
      </c>
      <c r="AQ163" s="33">
        <f>AP163*100/M163</f>
        <v>30.873199359772364</v>
      </c>
      <c r="AR163" s="13">
        <v>1360</v>
      </c>
      <c r="AS163" s="33">
        <f>AR163*100/M163</f>
        <v>24.186377378623511</v>
      </c>
      <c r="AT163" s="13"/>
      <c r="AU163" s="13">
        <v>48103</v>
      </c>
      <c r="AV163" s="33">
        <f>AU163/M163</f>
        <v>8.5546861106171086</v>
      </c>
      <c r="AW163" s="33">
        <f>AU163/AC163</f>
        <v>1.7192537260087923</v>
      </c>
      <c r="AX163" s="13">
        <v>908</v>
      </c>
      <c r="AY163" s="13">
        <v>21</v>
      </c>
      <c r="AZ163" s="13">
        <v>93</v>
      </c>
      <c r="BA163" s="13">
        <f>AX163+AY163+AZ163</f>
        <v>1022</v>
      </c>
      <c r="BB163" s="13">
        <v>5500</v>
      </c>
      <c r="BC163" s="13">
        <v>21500</v>
      </c>
      <c r="BD163" s="33">
        <f>BC163/M163</f>
        <v>3.8235817179441578</v>
      </c>
      <c r="BE163" s="13">
        <v>2</v>
      </c>
      <c r="BF163" s="33">
        <f>BE163*2000/M163</f>
        <v>0.71136404054775026</v>
      </c>
      <c r="BG163" s="13">
        <v>21</v>
      </c>
      <c r="BH163" s="13" t="s">
        <v>10</v>
      </c>
      <c r="BI163" s="13" t="s">
        <v>10</v>
      </c>
      <c r="BJ163" s="13" t="s">
        <v>10</v>
      </c>
      <c r="BK163" s="13" t="s">
        <v>10</v>
      </c>
      <c r="BL163" s="13" t="s">
        <v>10</v>
      </c>
      <c r="BM163" s="13" t="s">
        <v>11</v>
      </c>
      <c r="BN163" s="14" t="s">
        <v>11</v>
      </c>
    </row>
    <row r="164" spans="1:66" ht="20.100000000000001" customHeight="1" x14ac:dyDescent="0.25">
      <c r="A164" s="43" t="s">
        <v>135</v>
      </c>
      <c r="B164" s="13" t="s">
        <v>136</v>
      </c>
      <c r="C164" s="13" t="s">
        <v>137</v>
      </c>
      <c r="D164" s="13">
        <v>44460</v>
      </c>
      <c r="E164" s="13" t="s">
        <v>135</v>
      </c>
      <c r="F164" s="13">
        <v>44185</v>
      </c>
      <c r="G164" s="13">
        <v>243500741</v>
      </c>
      <c r="H164" s="13" t="s">
        <v>139</v>
      </c>
      <c r="I164" s="13">
        <v>32</v>
      </c>
      <c r="J164" s="13">
        <v>1</v>
      </c>
      <c r="K164" s="13">
        <v>1</v>
      </c>
      <c r="L164" s="13" t="s">
        <v>138</v>
      </c>
      <c r="M164" s="13">
        <v>3367</v>
      </c>
      <c r="N164" s="13"/>
      <c r="O164" s="13"/>
      <c r="P164" s="13"/>
      <c r="Q164" s="13">
        <v>18.5</v>
      </c>
      <c r="R164" s="13">
        <v>10</v>
      </c>
      <c r="S164" s="13">
        <v>2</v>
      </c>
      <c r="T164" s="13" t="s">
        <v>10</v>
      </c>
      <c r="U164" s="13" t="s">
        <v>811</v>
      </c>
      <c r="V164" s="13">
        <v>250</v>
      </c>
      <c r="W164" s="22">
        <f>V164/M164</f>
        <v>7.4250074250074252E-2</v>
      </c>
      <c r="X164" s="13">
        <v>8245</v>
      </c>
      <c r="Y164" s="13">
        <v>51</v>
      </c>
      <c r="Z164" s="13">
        <v>1400</v>
      </c>
      <c r="AA164" s="13">
        <v>0</v>
      </c>
      <c r="AB164" s="13">
        <v>15</v>
      </c>
      <c r="AC164" s="31">
        <f>X164+Y164+Z164+AA164</f>
        <v>9696</v>
      </c>
      <c r="AD164" s="30">
        <f>AC164/M164</f>
        <v>2.8797148797148795</v>
      </c>
      <c r="AE164" s="30">
        <f>AC164/V164</f>
        <v>38.783999999999999</v>
      </c>
      <c r="AF164" s="13">
        <v>468</v>
      </c>
      <c r="AG164" s="13">
        <v>0</v>
      </c>
      <c r="AH164" s="13">
        <v>68</v>
      </c>
      <c r="AI164" s="13">
        <v>0</v>
      </c>
      <c r="AJ164" s="13">
        <f>AF164+AG164+AH164+AI164</f>
        <v>536</v>
      </c>
      <c r="AK164" s="33">
        <f>AJ164*100/M164</f>
        <v>15.919215919215919</v>
      </c>
      <c r="AL164" s="33">
        <f>AC164/AJ164</f>
        <v>18.089552238805972</v>
      </c>
      <c r="AM164" s="33">
        <f>AL164/2</f>
        <v>9.0447761194029859</v>
      </c>
      <c r="AN164" s="13">
        <v>50</v>
      </c>
      <c r="AO164" s="13">
        <v>253</v>
      </c>
      <c r="AP164" s="13">
        <v>321</v>
      </c>
      <c r="AQ164" s="33">
        <f>AP164*100/M164</f>
        <v>9.5337095337095334</v>
      </c>
      <c r="AR164" s="13">
        <v>355</v>
      </c>
      <c r="AS164" s="33">
        <f>AR164*100/M164</f>
        <v>10.543510543510543</v>
      </c>
      <c r="AT164" s="13"/>
      <c r="AU164" s="13">
        <v>20957</v>
      </c>
      <c r="AV164" s="33">
        <f>AU164/M164</f>
        <v>6.2242352242352244</v>
      </c>
      <c r="AW164" s="33">
        <f>AU164/AC164</f>
        <v>2.1614067656765679</v>
      </c>
      <c r="AX164" s="13">
        <v>1204</v>
      </c>
      <c r="AY164" s="13">
        <v>10</v>
      </c>
      <c r="AZ164" s="13">
        <v>516</v>
      </c>
      <c r="BA164" s="13">
        <f>AX164+AY164+AZ164</f>
        <v>1730</v>
      </c>
      <c r="BB164" s="13">
        <v>1750</v>
      </c>
      <c r="BC164" s="13">
        <v>9008</v>
      </c>
      <c r="BD164" s="33">
        <f>BC164/M164</f>
        <v>2.6753786753786755</v>
      </c>
      <c r="BE164" s="13">
        <v>1.35</v>
      </c>
      <c r="BF164" s="33">
        <f>BE164*2000/M164</f>
        <v>0.80190080190080193</v>
      </c>
      <c r="BG164" s="13">
        <v>5</v>
      </c>
      <c r="BH164" s="13" t="s">
        <v>10</v>
      </c>
      <c r="BI164" s="13" t="s">
        <v>10</v>
      </c>
      <c r="BJ164" s="13" t="s">
        <v>10</v>
      </c>
      <c r="BK164" s="13" t="s">
        <v>11</v>
      </c>
      <c r="BL164" s="13" t="s">
        <v>10</v>
      </c>
      <c r="BM164" s="13" t="s">
        <v>10</v>
      </c>
      <c r="BN164" s="14" t="s">
        <v>11</v>
      </c>
    </row>
    <row r="165" spans="1:66" ht="20.100000000000001" customHeight="1" x14ac:dyDescent="0.25">
      <c r="A165" s="43" t="s">
        <v>698</v>
      </c>
      <c r="B165" s="13" t="s">
        <v>699</v>
      </c>
      <c r="C165" s="13" t="s">
        <v>145</v>
      </c>
      <c r="D165" s="13">
        <v>44320</v>
      </c>
      <c r="E165" s="13" t="s">
        <v>698</v>
      </c>
      <c r="F165" s="13">
        <v>44187</v>
      </c>
      <c r="G165" s="13">
        <v>244400586</v>
      </c>
      <c r="H165" s="13" t="s">
        <v>163</v>
      </c>
      <c r="I165" s="13">
        <v>210</v>
      </c>
      <c r="J165" s="13">
        <v>1</v>
      </c>
      <c r="K165" s="13">
        <v>1</v>
      </c>
      <c r="L165" s="13" t="s">
        <v>700</v>
      </c>
      <c r="M165" s="13">
        <v>4847</v>
      </c>
      <c r="N165" s="13" t="s">
        <v>11</v>
      </c>
      <c r="O165" s="13" t="s">
        <v>10</v>
      </c>
      <c r="P165" s="13" t="s">
        <v>33</v>
      </c>
      <c r="Q165" s="13">
        <v>17.5</v>
      </c>
      <c r="R165" s="13">
        <v>50</v>
      </c>
      <c r="S165" s="13">
        <v>4</v>
      </c>
      <c r="T165" s="13" t="s">
        <v>10</v>
      </c>
      <c r="U165" s="13" t="s">
        <v>17</v>
      </c>
      <c r="V165" s="13">
        <v>456</v>
      </c>
      <c r="W165" s="22">
        <f>V165/M165</f>
        <v>9.4078811636063547E-2</v>
      </c>
      <c r="X165" s="13">
        <v>9350</v>
      </c>
      <c r="Y165" s="13">
        <v>92</v>
      </c>
      <c r="Z165" s="13">
        <v>852</v>
      </c>
      <c r="AA165" s="13">
        <v>0</v>
      </c>
      <c r="AB165" s="13">
        <v>31</v>
      </c>
      <c r="AC165" s="31">
        <f>X165+Y165+Z165+AA165</f>
        <v>10294</v>
      </c>
      <c r="AD165" s="30">
        <f>AC165/M165</f>
        <v>2.1237879100474522</v>
      </c>
      <c r="AE165" s="30">
        <f>AC165/V165</f>
        <v>22.57456140350877</v>
      </c>
      <c r="AF165" s="13">
        <v>896</v>
      </c>
      <c r="AG165" s="13">
        <v>1</v>
      </c>
      <c r="AH165" s="13">
        <v>79</v>
      </c>
      <c r="AI165" s="13">
        <v>0</v>
      </c>
      <c r="AJ165" s="13">
        <f>AF165+AG165+AH165+AI165</f>
        <v>976</v>
      </c>
      <c r="AK165" s="33">
        <f>AJ165*100/M165</f>
        <v>20.136166701052197</v>
      </c>
      <c r="AL165" s="33">
        <f>AC165/AJ165</f>
        <v>10.547131147540984</v>
      </c>
      <c r="AM165" s="33">
        <f>AL165/2</f>
        <v>5.2735655737704921</v>
      </c>
      <c r="AN165" s="13">
        <v>23</v>
      </c>
      <c r="AO165" s="13">
        <v>94</v>
      </c>
      <c r="AP165" s="13">
        <v>1564</v>
      </c>
      <c r="AQ165" s="33">
        <f>AP165*100/M165</f>
        <v>32.267381885702498</v>
      </c>
      <c r="AR165" s="13">
        <v>806</v>
      </c>
      <c r="AS165" s="33">
        <f>AR165*100/M165</f>
        <v>16.628842583041056</v>
      </c>
      <c r="AT165" s="13">
        <v>2943</v>
      </c>
      <c r="AU165" s="13">
        <v>12556</v>
      </c>
      <c r="AV165" s="33">
        <f>AU165/M165</f>
        <v>2.5904683309263463</v>
      </c>
      <c r="AW165" s="33">
        <f>AU165/AC165</f>
        <v>1.2197396541674761</v>
      </c>
      <c r="AX165" s="13">
        <v>919</v>
      </c>
      <c r="AY165" s="13">
        <v>0</v>
      </c>
      <c r="AZ165" s="13">
        <v>94</v>
      </c>
      <c r="BA165" s="13">
        <f>AX165+AY165+AZ165</f>
        <v>1013</v>
      </c>
      <c r="BB165" s="13">
        <v>10166</v>
      </c>
      <c r="BC165" s="13">
        <v>18735</v>
      </c>
      <c r="BD165" s="33">
        <f>BC165/M165</f>
        <v>3.8652774912316898</v>
      </c>
      <c r="BE165" s="13">
        <v>2</v>
      </c>
      <c r="BF165" s="33">
        <f>BE165*2000/M165</f>
        <v>0.82525273364968021</v>
      </c>
      <c r="BG165" s="13">
        <v>30</v>
      </c>
      <c r="BH165" s="13" t="s">
        <v>10</v>
      </c>
      <c r="BI165" s="13" t="s">
        <v>10</v>
      </c>
      <c r="BJ165" s="13" t="s">
        <v>10</v>
      </c>
      <c r="BK165" s="13" t="s">
        <v>11</v>
      </c>
      <c r="BL165" s="13" t="s">
        <v>10</v>
      </c>
      <c r="BM165" s="13" t="s">
        <v>11</v>
      </c>
      <c r="BN165" s="14" t="s">
        <v>11</v>
      </c>
    </row>
    <row r="166" spans="1:66" ht="20.100000000000001" customHeight="1" x14ac:dyDescent="0.25">
      <c r="A166" s="43" t="s">
        <v>47</v>
      </c>
      <c r="B166" s="13" t="s">
        <v>48</v>
      </c>
      <c r="C166" s="13" t="s">
        <v>49</v>
      </c>
      <c r="D166" s="13">
        <v>44310</v>
      </c>
      <c r="E166" s="13" t="s">
        <v>47</v>
      </c>
      <c r="F166" s="13">
        <v>44188</v>
      </c>
      <c r="G166" s="13">
        <v>244400438</v>
      </c>
      <c r="H166" s="13" t="s">
        <v>51</v>
      </c>
      <c r="I166" s="13">
        <v>10</v>
      </c>
      <c r="J166" s="13">
        <v>1</v>
      </c>
      <c r="K166" s="13">
        <v>1</v>
      </c>
      <c r="L166" s="13" t="s">
        <v>50</v>
      </c>
      <c r="M166" s="13">
        <v>9597</v>
      </c>
      <c r="N166" s="13" t="s">
        <v>11</v>
      </c>
      <c r="O166" s="13" t="s">
        <v>11</v>
      </c>
      <c r="P166" s="13"/>
      <c r="Q166" s="13">
        <v>22</v>
      </c>
      <c r="R166" s="13">
        <v>30</v>
      </c>
      <c r="S166" s="13">
        <v>2</v>
      </c>
      <c r="T166" s="13" t="s">
        <v>10</v>
      </c>
      <c r="U166" s="13" t="s">
        <v>24</v>
      </c>
      <c r="V166" s="13">
        <v>450</v>
      </c>
      <c r="W166" s="22">
        <f>V166/M166</f>
        <v>4.6889653016567674E-2</v>
      </c>
      <c r="X166" s="13">
        <v>18153</v>
      </c>
      <c r="Y166" s="13">
        <v>216</v>
      </c>
      <c r="Z166" s="13">
        <v>0</v>
      </c>
      <c r="AA166" s="13">
        <v>64</v>
      </c>
      <c r="AB166" s="13">
        <v>41</v>
      </c>
      <c r="AC166" s="31">
        <f>X166+Y166+Z166+AA166</f>
        <v>18433</v>
      </c>
      <c r="AD166" s="30">
        <f>AC166/M166</f>
        <v>1.9207043867875377</v>
      </c>
      <c r="AE166" s="30">
        <f>AC166/V166</f>
        <v>40.962222222222223</v>
      </c>
      <c r="AF166" s="13">
        <v>1339</v>
      </c>
      <c r="AG166" s="13">
        <v>35</v>
      </c>
      <c r="AH166" s="13">
        <v>0</v>
      </c>
      <c r="AI166" s="13">
        <v>2</v>
      </c>
      <c r="AJ166" s="13">
        <f>AF166+AG166+AH166+AI166</f>
        <v>1376</v>
      </c>
      <c r="AK166" s="33">
        <f>AJ166*100/M166</f>
        <v>14.337813900177139</v>
      </c>
      <c r="AL166" s="33">
        <f>AC166/AJ166</f>
        <v>13.396075581395349</v>
      </c>
      <c r="AM166" s="33">
        <f>AL166/2</f>
        <v>6.6980377906976747</v>
      </c>
      <c r="AN166" s="13">
        <v>37</v>
      </c>
      <c r="AO166" s="13">
        <v>0</v>
      </c>
      <c r="AP166" s="13">
        <v>2910</v>
      </c>
      <c r="AQ166" s="33">
        <f>AP166*100/M166</f>
        <v>30.321975617380431</v>
      </c>
      <c r="AR166" s="13">
        <v>2221</v>
      </c>
      <c r="AS166" s="33">
        <f>AR166*100/M166</f>
        <v>23.142648744399292</v>
      </c>
      <c r="AT166" s="13"/>
      <c r="AU166" s="13">
        <v>69231</v>
      </c>
      <c r="AV166" s="33">
        <f>AU166/M166</f>
        <v>7.2138168177555482</v>
      </c>
      <c r="AW166" s="33">
        <f>AU166/AC166</f>
        <v>3.7558183692290998</v>
      </c>
      <c r="AX166" s="13">
        <v>635</v>
      </c>
      <c r="AY166" s="13">
        <v>20</v>
      </c>
      <c r="AZ166" s="13">
        <v>0</v>
      </c>
      <c r="BA166" s="13">
        <f>AX166+AY166+AZ166</f>
        <v>655</v>
      </c>
      <c r="BB166" s="13">
        <v>24000</v>
      </c>
      <c r="BC166" s="13">
        <v>22380</v>
      </c>
      <c r="BD166" s="33">
        <f>BC166/M166</f>
        <v>2.3319787433572992</v>
      </c>
      <c r="BE166" s="13">
        <v>5.2</v>
      </c>
      <c r="BF166" s="33">
        <f>BE166*2000/M166</f>
        <v>1.0836719808273418</v>
      </c>
      <c r="BG166" s="13">
        <v>34</v>
      </c>
      <c r="BH166" s="13" t="s">
        <v>10</v>
      </c>
      <c r="BI166" s="13" t="s">
        <v>10</v>
      </c>
      <c r="BJ166" s="13" t="s">
        <v>10</v>
      </c>
      <c r="BK166" s="13" t="s">
        <v>10</v>
      </c>
      <c r="BL166" s="13" t="s">
        <v>10</v>
      </c>
      <c r="BM166" s="13" t="s">
        <v>11</v>
      </c>
      <c r="BN166" s="14" t="s">
        <v>10</v>
      </c>
    </row>
    <row r="167" spans="1:66" ht="20.100000000000001" customHeight="1" x14ac:dyDescent="0.25">
      <c r="A167" s="43" t="s">
        <v>238</v>
      </c>
      <c r="B167" s="13" t="s">
        <v>239</v>
      </c>
      <c r="C167" s="13" t="s">
        <v>32</v>
      </c>
      <c r="D167" s="13">
        <v>44320</v>
      </c>
      <c r="E167" s="13" t="s">
        <v>238</v>
      </c>
      <c r="F167" s="13">
        <v>44192</v>
      </c>
      <c r="G167" s="13">
        <v>244400586</v>
      </c>
      <c r="H167" s="13" t="s">
        <v>163</v>
      </c>
      <c r="I167" s="13">
        <v>62</v>
      </c>
      <c r="J167" s="13">
        <v>1</v>
      </c>
      <c r="K167" s="13">
        <v>1</v>
      </c>
      <c r="L167" s="13">
        <v>0</v>
      </c>
      <c r="M167" s="13">
        <v>2902</v>
      </c>
      <c r="N167" s="13" t="s">
        <v>11</v>
      </c>
      <c r="O167" s="13" t="s">
        <v>11</v>
      </c>
      <c r="P167" s="13"/>
      <c r="Q167" s="13">
        <v>10</v>
      </c>
      <c r="R167" s="13">
        <v>10</v>
      </c>
      <c r="S167" s="13">
        <v>2</v>
      </c>
      <c r="T167" s="13" t="s">
        <v>11</v>
      </c>
      <c r="U167" s="13" t="s">
        <v>17</v>
      </c>
      <c r="V167" s="13">
        <v>110</v>
      </c>
      <c r="W167" s="22">
        <f>V167/M167</f>
        <v>3.7904893177119231E-2</v>
      </c>
      <c r="X167" s="13">
        <v>12118</v>
      </c>
      <c r="Y167" s="13">
        <v>228</v>
      </c>
      <c r="Z167" s="13">
        <v>685</v>
      </c>
      <c r="AA167" s="13">
        <v>0</v>
      </c>
      <c r="AB167" s="13">
        <v>14</v>
      </c>
      <c r="AC167" s="31">
        <f>X167+Y167+Z167+AA167</f>
        <v>13031</v>
      </c>
      <c r="AD167" s="30">
        <f>AC167/M167</f>
        <v>4.4903514817367336</v>
      </c>
      <c r="AE167" s="30">
        <f>AC167/V167</f>
        <v>118.46363636363637</v>
      </c>
      <c r="AF167" s="13">
        <v>360</v>
      </c>
      <c r="AG167" s="13">
        <v>0</v>
      </c>
      <c r="AH167" s="13">
        <v>24</v>
      </c>
      <c r="AI167" s="13">
        <v>0</v>
      </c>
      <c r="AJ167" s="13">
        <f>AF167+AG167+AH167+AI167</f>
        <v>384</v>
      </c>
      <c r="AK167" s="33">
        <f>AJ167*100/M167</f>
        <v>13.232253618194349</v>
      </c>
      <c r="AL167" s="33">
        <f>AC167/AJ167</f>
        <v>33.934895833333336</v>
      </c>
      <c r="AM167" s="33">
        <f>AL167/2</f>
        <v>16.967447916666668</v>
      </c>
      <c r="AN167" s="13">
        <v>5</v>
      </c>
      <c r="AO167" s="13">
        <v>66</v>
      </c>
      <c r="AP167" s="13">
        <v>1203</v>
      </c>
      <c r="AQ167" s="33">
        <f>AP167*100/M167</f>
        <v>41.454169538249481</v>
      </c>
      <c r="AR167" s="13">
        <v>156</v>
      </c>
      <c r="AS167" s="33">
        <f>AR167*100/M167</f>
        <v>5.3756030323914539</v>
      </c>
      <c r="AT167" s="13"/>
      <c r="AU167" s="13">
        <v>1666</v>
      </c>
      <c r="AV167" s="33">
        <f>AU167/M167</f>
        <v>0.57408683666436944</v>
      </c>
      <c r="AW167" s="33">
        <f>AU167/AC167</f>
        <v>0.12784897551991406</v>
      </c>
      <c r="AX167" s="13">
        <v>173</v>
      </c>
      <c r="AY167" s="13">
        <v>3</v>
      </c>
      <c r="AZ167" s="13">
        <v>4</v>
      </c>
      <c r="BA167" s="13">
        <f>AX167+AY167+AZ167</f>
        <v>180</v>
      </c>
      <c r="BB167" s="13">
        <v>4312</v>
      </c>
      <c r="BC167" s="13">
        <v>4722</v>
      </c>
      <c r="BD167" s="33">
        <f>BC167/M167</f>
        <v>1.6271536871123362</v>
      </c>
      <c r="BE167" s="13">
        <v>0.85</v>
      </c>
      <c r="BF167" s="33">
        <f>BE167*2000/M167</f>
        <v>0.58580289455547896</v>
      </c>
      <c r="BG167" s="13">
        <v>10</v>
      </c>
      <c r="BH167" s="13" t="s">
        <v>10</v>
      </c>
      <c r="BI167" s="13" t="s">
        <v>10</v>
      </c>
      <c r="BJ167" s="13" t="s">
        <v>10</v>
      </c>
      <c r="BK167" s="13" t="s">
        <v>11</v>
      </c>
      <c r="BL167" s="13" t="s">
        <v>10</v>
      </c>
      <c r="BM167" s="13" t="s">
        <v>10</v>
      </c>
      <c r="BN167" s="14" t="s">
        <v>10</v>
      </c>
    </row>
    <row r="168" spans="1:66" ht="20.100000000000001" customHeight="1" x14ac:dyDescent="0.25">
      <c r="A168" s="43" t="s">
        <v>330</v>
      </c>
      <c r="B168" s="13" t="s">
        <v>331</v>
      </c>
      <c r="C168" s="13" t="s">
        <v>332</v>
      </c>
      <c r="D168" s="13">
        <v>44590</v>
      </c>
      <c r="E168" s="13" t="s">
        <v>330</v>
      </c>
      <c r="F168" s="13">
        <v>44193</v>
      </c>
      <c r="G168" s="13">
        <v>200072726</v>
      </c>
      <c r="H168" s="13" t="s">
        <v>258</v>
      </c>
      <c r="I168" s="13">
        <v>90</v>
      </c>
      <c r="J168" s="13">
        <v>1</v>
      </c>
      <c r="K168" s="13">
        <v>1</v>
      </c>
      <c r="L168" s="13" t="s">
        <v>257</v>
      </c>
      <c r="M168" s="13">
        <v>1548</v>
      </c>
      <c r="N168" s="13" t="s">
        <v>10</v>
      </c>
      <c r="O168" s="13" t="s">
        <v>11</v>
      </c>
      <c r="P168" s="13"/>
      <c r="Q168" s="13">
        <v>12</v>
      </c>
      <c r="R168" s="13">
        <v>11</v>
      </c>
      <c r="S168" s="13">
        <v>1</v>
      </c>
      <c r="T168" s="13" t="s">
        <v>10</v>
      </c>
      <c r="U168" s="13" t="s">
        <v>17</v>
      </c>
      <c r="V168" s="13">
        <v>106</v>
      </c>
      <c r="W168" s="22">
        <f>V168/M168</f>
        <v>6.847545219638243E-2</v>
      </c>
      <c r="X168" s="13">
        <v>2667</v>
      </c>
      <c r="Y168" s="13">
        <v>263</v>
      </c>
      <c r="Z168" s="13">
        <v>241</v>
      </c>
      <c r="AA168" s="13">
        <v>67</v>
      </c>
      <c r="AB168" s="13">
        <v>20</v>
      </c>
      <c r="AC168" s="31">
        <f>X168+Y168+Z168+AA168</f>
        <v>3238</v>
      </c>
      <c r="AD168" s="30">
        <f>AC168/M168</f>
        <v>2.0917312661498708</v>
      </c>
      <c r="AE168" s="30">
        <f>AC168/V168</f>
        <v>30.547169811320753</v>
      </c>
      <c r="AF168" s="13">
        <v>357</v>
      </c>
      <c r="AG168" s="13">
        <v>25</v>
      </c>
      <c r="AH168" s="13">
        <v>40</v>
      </c>
      <c r="AI168" s="13">
        <v>7</v>
      </c>
      <c r="AJ168" s="13">
        <f>AF168+AG168+AH168+AI168</f>
        <v>429</v>
      </c>
      <c r="AK168" s="33">
        <f>AJ168*100/M168</f>
        <v>27.713178294573645</v>
      </c>
      <c r="AL168" s="33">
        <f>AC168/AJ168</f>
        <v>7.5477855477855478</v>
      </c>
      <c r="AM168" s="33">
        <f>AL168/2</f>
        <v>3.7738927738927739</v>
      </c>
      <c r="AN168" s="13">
        <v>28</v>
      </c>
      <c r="AO168" s="13">
        <v>30</v>
      </c>
      <c r="AP168" s="13">
        <v>255</v>
      </c>
      <c r="AQ168" s="33">
        <f>AP168*100/M168</f>
        <v>16.472868217054263</v>
      </c>
      <c r="AR168" s="15">
        <v>162.11920529801324</v>
      </c>
      <c r="AS168" s="33">
        <f>AR168*100/M168</f>
        <v>10.472816879716618</v>
      </c>
      <c r="AT168" s="13">
        <v>2984</v>
      </c>
      <c r="AU168" s="13">
        <v>8022</v>
      </c>
      <c r="AV168" s="33">
        <f>AU168/M168</f>
        <v>5.1821705426356592</v>
      </c>
      <c r="AW168" s="33">
        <f>AU168/AC168</f>
        <v>2.477455219271155</v>
      </c>
      <c r="AX168" s="13">
        <v>1615</v>
      </c>
      <c r="AY168" s="13">
        <v>7</v>
      </c>
      <c r="AZ168" s="13">
        <v>24</v>
      </c>
      <c r="BA168" s="13">
        <f>AX168+AY168+AZ168</f>
        <v>1646</v>
      </c>
      <c r="BB168" s="15">
        <v>1372.9122044702242</v>
      </c>
      <c r="BC168" s="15">
        <v>4097.0807926829266</v>
      </c>
      <c r="BD168" s="33">
        <f>BC168/M168</f>
        <v>2.6466930185290223</v>
      </c>
      <c r="BE168" s="16">
        <v>0.86</v>
      </c>
      <c r="BF168" s="33">
        <f>BE168*2000/M168</f>
        <v>1.1111111111111112</v>
      </c>
      <c r="BG168" s="13">
        <v>11</v>
      </c>
      <c r="BH168" s="13" t="s">
        <v>11</v>
      </c>
      <c r="BI168" s="13" t="s">
        <v>11</v>
      </c>
      <c r="BJ168" s="13" t="s">
        <v>10</v>
      </c>
      <c r="BK168" s="13" t="s">
        <v>11</v>
      </c>
      <c r="BL168" s="13" t="s">
        <v>10</v>
      </c>
      <c r="BM168" s="13" t="s">
        <v>11</v>
      </c>
      <c r="BN168" s="14" t="s">
        <v>10</v>
      </c>
    </row>
    <row r="169" spans="1:66" ht="20.100000000000001" customHeight="1" x14ac:dyDescent="0.25">
      <c r="A169" s="43" t="s">
        <v>711</v>
      </c>
      <c r="B169" s="13" t="s">
        <v>712</v>
      </c>
      <c r="C169" s="13" t="s">
        <v>713</v>
      </c>
      <c r="D169" s="13">
        <v>44880</v>
      </c>
      <c r="E169" s="13" t="s">
        <v>711</v>
      </c>
      <c r="F169" s="13">
        <v>44194</v>
      </c>
      <c r="G169" s="13">
        <v>244400404</v>
      </c>
      <c r="H169" s="13" t="s">
        <v>19</v>
      </c>
      <c r="I169" s="13">
        <v>216</v>
      </c>
      <c r="J169" s="13">
        <v>1</v>
      </c>
      <c r="K169" s="13">
        <v>1</v>
      </c>
      <c r="L169" s="13" t="s">
        <v>714</v>
      </c>
      <c r="M169" s="13">
        <v>8662</v>
      </c>
      <c r="N169" s="13" t="s">
        <v>11</v>
      </c>
      <c r="O169" s="13" t="s">
        <v>10</v>
      </c>
      <c r="P169" s="13" t="s">
        <v>33</v>
      </c>
      <c r="Q169" s="13">
        <v>29</v>
      </c>
      <c r="R169" s="13">
        <v>65</v>
      </c>
      <c r="S169" s="13">
        <v>8</v>
      </c>
      <c r="T169" s="13" t="s">
        <v>10</v>
      </c>
      <c r="U169" s="13" t="s">
        <v>171</v>
      </c>
      <c r="V169" s="13">
        <v>552</v>
      </c>
      <c r="W169" s="22">
        <f>V169/M169</f>
        <v>6.3726622027245439E-2</v>
      </c>
      <c r="X169" s="13">
        <v>13963</v>
      </c>
      <c r="Y169" s="13">
        <v>223</v>
      </c>
      <c r="Z169" s="13">
        <v>272</v>
      </c>
      <c r="AA169" s="13">
        <v>0</v>
      </c>
      <c r="AB169" s="13">
        <v>37</v>
      </c>
      <c r="AC169" s="31">
        <f>X169+Y169+Z169+AA169</f>
        <v>14458</v>
      </c>
      <c r="AD169" s="30">
        <f>AC169/M169</f>
        <v>1.6691295312860772</v>
      </c>
      <c r="AE169" s="30">
        <f>AC169/V169</f>
        <v>26.192028985507246</v>
      </c>
      <c r="AF169" s="13">
        <v>2035</v>
      </c>
      <c r="AG169" s="13">
        <v>16</v>
      </c>
      <c r="AH169" s="13">
        <v>0</v>
      </c>
      <c r="AI169" s="13">
        <v>0</v>
      </c>
      <c r="AJ169" s="13">
        <f>AF169+AG169+AH169+AI169</f>
        <v>2051</v>
      </c>
      <c r="AK169" s="33">
        <f>AJ169*100/M169</f>
        <v>23.678134380050796</v>
      </c>
      <c r="AL169" s="33">
        <f>AC169/AJ169</f>
        <v>7.0492442710872742</v>
      </c>
      <c r="AM169" s="33">
        <f>AL169/2</f>
        <v>3.5246221355436371</v>
      </c>
      <c r="AN169" s="13">
        <v>57</v>
      </c>
      <c r="AO169" s="13">
        <v>18</v>
      </c>
      <c r="AP169" s="13">
        <v>1834</v>
      </c>
      <c r="AQ169" s="33">
        <f>AP169*100/M169</f>
        <v>21.172939274994228</v>
      </c>
      <c r="AR169" s="13">
        <v>1239</v>
      </c>
      <c r="AS169" s="33">
        <f>AR169*100/M169</f>
        <v>14.303855922419764</v>
      </c>
      <c r="AT169" s="13"/>
      <c r="AU169" s="13">
        <v>63428</v>
      </c>
      <c r="AV169" s="33">
        <f>AU169/M169</f>
        <v>7.3225583006234123</v>
      </c>
      <c r="AW169" s="33">
        <f>AU169/AC169</f>
        <v>4.3870521510582376</v>
      </c>
      <c r="AX169" s="13">
        <v>966</v>
      </c>
      <c r="AY169" s="13">
        <v>83</v>
      </c>
      <c r="AZ169" s="13">
        <v>66</v>
      </c>
      <c r="BA169" s="13">
        <f>AX169+AY169+AZ169</f>
        <v>1115</v>
      </c>
      <c r="BB169" s="13">
        <v>15000</v>
      </c>
      <c r="BC169" s="13">
        <v>27000</v>
      </c>
      <c r="BD169" s="33">
        <f>BC169/M169</f>
        <v>3.1170630339413532</v>
      </c>
      <c r="BE169" s="13">
        <v>4.25</v>
      </c>
      <c r="BF169" s="33">
        <f>BE169*2000/M169</f>
        <v>0.98129762179635183</v>
      </c>
      <c r="BG169" s="13">
        <v>20</v>
      </c>
      <c r="BH169" s="13" t="s">
        <v>10</v>
      </c>
      <c r="BI169" s="13" t="s">
        <v>10</v>
      </c>
      <c r="BJ169" s="13" t="s">
        <v>11</v>
      </c>
      <c r="BK169" s="13" t="s">
        <v>10</v>
      </c>
      <c r="BL169" s="13" t="s">
        <v>10</v>
      </c>
      <c r="BM169" s="13" t="s">
        <v>10</v>
      </c>
      <c r="BN169" s="14" t="s">
        <v>11</v>
      </c>
    </row>
    <row r="170" spans="1:66" ht="20.100000000000001" customHeight="1" x14ac:dyDescent="0.25">
      <c r="A170" s="43" t="s">
        <v>506</v>
      </c>
      <c r="B170" s="13" t="s">
        <v>507</v>
      </c>
      <c r="C170" s="13" t="s">
        <v>508</v>
      </c>
      <c r="D170" s="13">
        <v>44260</v>
      </c>
      <c r="E170" s="13" t="s">
        <v>506</v>
      </c>
      <c r="F170" s="13">
        <v>44195</v>
      </c>
      <c r="G170" s="13">
        <v>200072734</v>
      </c>
      <c r="H170" s="13" t="s">
        <v>443</v>
      </c>
      <c r="I170" s="13">
        <v>146</v>
      </c>
      <c r="J170" s="13">
        <v>1</v>
      </c>
      <c r="K170" s="13">
        <v>1</v>
      </c>
      <c r="L170" s="13" t="s">
        <v>442</v>
      </c>
      <c r="M170" s="13">
        <v>9658</v>
      </c>
      <c r="N170" s="13" t="s">
        <v>11</v>
      </c>
      <c r="O170" s="13" t="s">
        <v>10</v>
      </c>
      <c r="P170" s="13" t="s">
        <v>812</v>
      </c>
      <c r="Q170" s="13">
        <v>17.5</v>
      </c>
      <c r="R170" s="13">
        <v>30</v>
      </c>
      <c r="S170" s="13">
        <v>5</v>
      </c>
      <c r="T170" s="13" t="s">
        <v>10</v>
      </c>
      <c r="U170" s="13" t="s">
        <v>17</v>
      </c>
      <c r="V170" s="13">
        <v>262</v>
      </c>
      <c r="W170" s="22">
        <f>V170/M170</f>
        <v>2.7127769724580659E-2</v>
      </c>
      <c r="X170" s="13">
        <v>12440</v>
      </c>
      <c r="Y170" s="13">
        <v>304</v>
      </c>
      <c r="Z170" s="13">
        <v>2052</v>
      </c>
      <c r="AA170" s="13">
        <v>58</v>
      </c>
      <c r="AB170" s="13">
        <v>54</v>
      </c>
      <c r="AC170" s="31">
        <f>X170+Y170+Z170+AA170</f>
        <v>14854</v>
      </c>
      <c r="AD170" s="30">
        <f>AC170/M170</f>
        <v>1.5379995858355768</v>
      </c>
      <c r="AE170" s="30">
        <f>AC170/V170</f>
        <v>56.694656488549619</v>
      </c>
      <c r="AF170" s="13">
        <v>1604</v>
      </c>
      <c r="AG170" s="13">
        <v>69</v>
      </c>
      <c r="AH170" s="13">
        <v>202</v>
      </c>
      <c r="AI170" s="13">
        <v>0</v>
      </c>
      <c r="AJ170" s="13">
        <f>AF170+AG170+AH170+AI170</f>
        <v>1875</v>
      </c>
      <c r="AK170" s="33">
        <f>AJ170*100/M170</f>
        <v>19.413957341064403</v>
      </c>
      <c r="AL170" s="33">
        <f>AC170/AJ170</f>
        <v>7.922133333333333</v>
      </c>
      <c r="AM170" s="33">
        <f>AL170/2</f>
        <v>3.9610666666666665</v>
      </c>
      <c r="AN170" s="13">
        <v>71</v>
      </c>
      <c r="AO170" s="13">
        <v>36</v>
      </c>
      <c r="AP170" s="13">
        <v>2580</v>
      </c>
      <c r="AQ170" s="33">
        <f>AP170*100/M170</f>
        <v>26.713605301304618</v>
      </c>
      <c r="AR170" s="15">
        <v>2579.7583138173304</v>
      </c>
      <c r="AS170" s="33">
        <f>AR170*100/M170</f>
        <v>26.711102855843137</v>
      </c>
      <c r="AT170" s="13">
        <v>15756</v>
      </c>
      <c r="AU170" s="13">
        <v>76359</v>
      </c>
      <c r="AV170" s="33">
        <f>AU170/M170</f>
        <v>7.906295299233796</v>
      </c>
      <c r="AW170" s="33">
        <f>AU170/AC170</f>
        <v>5.1406355190521076</v>
      </c>
      <c r="AX170" s="13">
        <v>524</v>
      </c>
      <c r="AY170" s="13">
        <v>34</v>
      </c>
      <c r="AZ170" s="13">
        <v>12</v>
      </c>
      <c r="BA170" s="13">
        <f>AX170+AY170+AZ170</f>
        <v>570</v>
      </c>
      <c r="BB170" s="15">
        <v>6416.2271154266909</v>
      </c>
      <c r="BC170" s="15">
        <v>24159.578879753339</v>
      </c>
      <c r="BD170" s="33">
        <f>BC170/M170</f>
        <v>2.5015095133312633</v>
      </c>
      <c r="BE170" s="16">
        <v>3.0999999999999996</v>
      </c>
      <c r="BF170" s="33">
        <f>BE170*2000/M170</f>
        <v>0.64195485607786285</v>
      </c>
      <c r="BG170" s="13">
        <v>15</v>
      </c>
      <c r="BH170" s="13" t="s">
        <v>11</v>
      </c>
      <c r="BI170" s="13" t="s">
        <v>10</v>
      </c>
      <c r="BJ170" s="13" t="s">
        <v>10</v>
      </c>
      <c r="BK170" s="13" t="s">
        <v>11</v>
      </c>
      <c r="BL170" s="13" t="s">
        <v>10</v>
      </c>
      <c r="BM170" s="13" t="s">
        <v>11</v>
      </c>
      <c r="BN170" s="14" t="s">
        <v>10</v>
      </c>
    </row>
    <row r="171" spans="1:66" ht="20.100000000000001" customHeight="1" x14ac:dyDescent="0.25">
      <c r="A171" s="43" t="s">
        <v>147</v>
      </c>
      <c r="B171" s="13" t="s">
        <v>148</v>
      </c>
      <c r="C171" s="13" t="s">
        <v>149</v>
      </c>
      <c r="D171" s="13">
        <v>44530</v>
      </c>
      <c r="E171" s="13" t="s">
        <v>147</v>
      </c>
      <c r="F171" s="13">
        <v>44196</v>
      </c>
      <c r="G171" s="13">
        <v>200000438</v>
      </c>
      <c r="H171" s="13" t="s">
        <v>42</v>
      </c>
      <c r="I171" s="13">
        <v>35</v>
      </c>
      <c r="J171" s="13">
        <v>1</v>
      </c>
      <c r="K171" s="13">
        <v>1</v>
      </c>
      <c r="L171" s="13" t="s">
        <v>94</v>
      </c>
      <c r="M171" s="13">
        <v>1719</v>
      </c>
      <c r="N171" s="13" t="s">
        <v>11</v>
      </c>
      <c r="O171" s="13" t="s">
        <v>11</v>
      </c>
      <c r="P171" s="13"/>
      <c r="Q171" s="13">
        <v>9</v>
      </c>
      <c r="R171" s="13">
        <v>10</v>
      </c>
      <c r="S171" s="13">
        <v>1</v>
      </c>
      <c r="T171" s="13" t="s">
        <v>11</v>
      </c>
      <c r="U171" s="13" t="s">
        <v>17</v>
      </c>
      <c r="V171" s="13">
        <v>183</v>
      </c>
      <c r="W171" s="22">
        <f>V171/M171</f>
        <v>0.10645724258289703</v>
      </c>
      <c r="X171" s="13">
        <v>4103</v>
      </c>
      <c r="Y171" s="13">
        <v>89</v>
      </c>
      <c r="Z171" s="13">
        <v>82</v>
      </c>
      <c r="AA171" s="13">
        <v>0</v>
      </c>
      <c r="AB171" s="13">
        <v>5</v>
      </c>
      <c r="AC171" s="31">
        <f>X171+Y171+Z171+AA171</f>
        <v>4274</v>
      </c>
      <c r="AD171" s="30">
        <f>AC171/M171</f>
        <v>2.4863292611983709</v>
      </c>
      <c r="AE171" s="30">
        <f>AC171/V171</f>
        <v>23.355191256830601</v>
      </c>
      <c r="AF171" s="13">
        <v>148</v>
      </c>
      <c r="AG171" s="13">
        <v>0</v>
      </c>
      <c r="AH171" s="13">
        <v>0</v>
      </c>
      <c r="AI171" s="13">
        <v>0</v>
      </c>
      <c r="AJ171" s="13">
        <f>AF171+AG171+AH171+AI171</f>
        <v>148</v>
      </c>
      <c r="AK171" s="33">
        <f>AJ171*100/M171</f>
        <v>8.6096567771960437</v>
      </c>
      <c r="AL171" s="33">
        <f>AC171/AJ171</f>
        <v>28.878378378378379</v>
      </c>
      <c r="AM171" s="33">
        <f>AL171/2</f>
        <v>14.439189189189189</v>
      </c>
      <c r="AN171" s="13">
        <v>8</v>
      </c>
      <c r="AO171" s="13">
        <v>8</v>
      </c>
      <c r="AP171" s="13">
        <v>252</v>
      </c>
      <c r="AQ171" s="33">
        <f>AP171*100/M171</f>
        <v>14.659685863874346</v>
      </c>
      <c r="AR171" s="15">
        <v>252.25395911315866</v>
      </c>
      <c r="AS171" s="33">
        <f>AR171*100/M171</f>
        <v>14.674459517926625</v>
      </c>
      <c r="AT171" s="13">
        <v>739</v>
      </c>
      <c r="AU171" s="13">
        <v>2413</v>
      </c>
      <c r="AV171" s="33">
        <f>AU171/M171</f>
        <v>1.4037230948225712</v>
      </c>
      <c r="AW171" s="33">
        <f>AU171/AC171</f>
        <v>0.56457650912494151</v>
      </c>
      <c r="AX171" s="13">
        <v>150</v>
      </c>
      <c r="AY171" s="13">
        <v>1</v>
      </c>
      <c r="AZ171" s="13">
        <v>14</v>
      </c>
      <c r="BA171" s="13">
        <f>AX171+AY171+AZ171</f>
        <v>165</v>
      </c>
      <c r="BB171" s="15">
        <v>13.799926796907169</v>
      </c>
      <c r="BC171" s="15">
        <v>2909.7682119205297</v>
      </c>
      <c r="BD171" s="33">
        <f>BC171/M171</f>
        <v>1.6927098382318382</v>
      </c>
      <c r="BE171" s="19">
        <v>0.6</v>
      </c>
      <c r="BF171" s="33">
        <f>BE171*2000/M171</f>
        <v>0.69808027923211169</v>
      </c>
      <c r="BG171" s="13">
        <v>4</v>
      </c>
      <c r="BH171" s="13" t="s">
        <v>11</v>
      </c>
      <c r="BI171" s="13" t="s">
        <v>11</v>
      </c>
      <c r="BJ171" s="13" t="s">
        <v>11</v>
      </c>
      <c r="BK171" s="13" t="s">
        <v>11</v>
      </c>
      <c r="BL171" s="13" t="s">
        <v>11</v>
      </c>
      <c r="BM171" s="13" t="s">
        <v>11</v>
      </c>
      <c r="BN171" s="14" t="s">
        <v>10</v>
      </c>
    </row>
    <row r="172" spans="1:66" ht="20.100000000000001" customHeight="1" x14ac:dyDescent="0.25">
      <c r="A172" s="43" t="s">
        <v>535</v>
      </c>
      <c r="B172" s="13" t="s">
        <v>536</v>
      </c>
      <c r="C172" s="13" t="s">
        <v>537</v>
      </c>
      <c r="D172" s="13">
        <v>44590</v>
      </c>
      <c r="E172" s="13" t="s">
        <v>535</v>
      </c>
      <c r="F172" s="13">
        <v>44197</v>
      </c>
      <c r="G172" s="13">
        <v>200072726</v>
      </c>
      <c r="H172" s="13" t="s">
        <v>258</v>
      </c>
      <c r="I172" s="13">
        <v>155</v>
      </c>
      <c r="J172" s="13">
        <v>1</v>
      </c>
      <c r="K172" s="13">
        <v>1</v>
      </c>
      <c r="L172" s="13" t="s">
        <v>257</v>
      </c>
      <c r="M172" s="13">
        <v>1692</v>
      </c>
      <c r="N172" s="13" t="s">
        <v>10</v>
      </c>
      <c r="O172" s="13" t="s">
        <v>11</v>
      </c>
      <c r="P172" s="13"/>
      <c r="Q172" s="13">
        <v>6</v>
      </c>
      <c r="R172" s="13">
        <v>12</v>
      </c>
      <c r="S172" s="13">
        <v>1</v>
      </c>
      <c r="T172" s="13" t="s">
        <v>11</v>
      </c>
      <c r="U172" s="13" t="s">
        <v>17</v>
      </c>
      <c r="V172" s="13">
        <v>137</v>
      </c>
      <c r="W172" s="22">
        <f>V172/M172</f>
        <v>8.0969267139479911E-2</v>
      </c>
      <c r="X172" s="13">
        <v>2820</v>
      </c>
      <c r="Y172" s="13">
        <v>132</v>
      </c>
      <c r="Z172" s="13">
        <v>110</v>
      </c>
      <c r="AA172" s="13">
        <v>0</v>
      </c>
      <c r="AB172" s="13">
        <v>9</v>
      </c>
      <c r="AC172" s="31">
        <f>X172+Y172+Z172+AA172</f>
        <v>3062</v>
      </c>
      <c r="AD172" s="30">
        <f>AC172/M172</f>
        <v>1.8096926713947989</v>
      </c>
      <c r="AE172" s="30">
        <f>AC172/V172</f>
        <v>22.350364963503651</v>
      </c>
      <c r="AF172" s="13">
        <v>188</v>
      </c>
      <c r="AG172" s="13">
        <v>1</v>
      </c>
      <c r="AH172" s="13">
        <v>1</v>
      </c>
      <c r="AI172" s="13">
        <v>0</v>
      </c>
      <c r="AJ172" s="13">
        <f>AF172+AG172+AH172+AI172</f>
        <v>190</v>
      </c>
      <c r="AK172" s="33">
        <f>AJ172*100/M172</f>
        <v>11.229314420803783</v>
      </c>
      <c r="AL172" s="33">
        <f>AC172/AJ172</f>
        <v>16.11578947368421</v>
      </c>
      <c r="AM172" s="33">
        <f>AL172/2</f>
        <v>8.0578947368421048</v>
      </c>
      <c r="AN172" s="13">
        <v>0</v>
      </c>
      <c r="AO172" s="13">
        <v>43</v>
      </c>
      <c r="AP172" s="13">
        <v>161</v>
      </c>
      <c r="AQ172" s="33">
        <f>AP172*100/M172</f>
        <v>9.5153664302600465</v>
      </c>
      <c r="AR172" s="15">
        <v>102.35761589403974</v>
      </c>
      <c r="AS172" s="33">
        <f>AR172*100/M172</f>
        <v>6.0495044854633413</v>
      </c>
      <c r="AT172" s="13">
        <v>1880</v>
      </c>
      <c r="AU172" s="13">
        <v>5018</v>
      </c>
      <c r="AV172" s="33">
        <f>AU172/M172</f>
        <v>2.9657210401891252</v>
      </c>
      <c r="AW172" s="33">
        <f>AU172/AC172</f>
        <v>1.6387981711299804</v>
      </c>
      <c r="AX172" s="13">
        <v>848</v>
      </c>
      <c r="AY172" s="13">
        <v>0</v>
      </c>
      <c r="AZ172" s="13">
        <v>73</v>
      </c>
      <c r="BA172" s="13">
        <f>AX172+AY172+AZ172</f>
        <v>921</v>
      </c>
      <c r="BB172" s="15">
        <v>858.79748716424638</v>
      </c>
      <c r="BC172" s="15">
        <v>1814.5579268292684</v>
      </c>
      <c r="BD172" s="33">
        <f>BC172/M172</f>
        <v>1.0724337629014589</v>
      </c>
      <c r="BE172" s="16">
        <v>0.7</v>
      </c>
      <c r="BF172" s="33">
        <f>BE172*2000/M172</f>
        <v>0.82742316784869974</v>
      </c>
      <c r="BG172" s="13">
        <v>3</v>
      </c>
      <c r="BH172" s="13" t="s">
        <v>11</v>
      </c>
      <c r="BI172" s="13" t="s">
        <v>10</v>
      </c>
      <c r="BJ172" s="13" t="s">
        <v>10</v>
      </c>
      <c r="BK172" s="13" t="s">
        <v>11</v>
      </c>
      <c r="BL172" s="13" t="s">
        <v>11</v>
      </c>
      <c r="BM172" s="13" t="s">
        <v>11</v>
      </c>
      <c r="BN172" s="14" t="s">
        <v>10</v>
      </c>
    </row>
    <row r="173" spans="1:66" ht="20.100000000000001" customHeight="1" x14ac:dyDescent="0.25">
      <c r="A173" s="43" t="s">
        <v>486</v>
      </c>
      <c r="B173" s="13" t="s">
        <v>487</v>
      </c>
      <c r="C173" s="13" t="s">
        <v>488</v>
      </c>
      <c r="D173" s="13">
        <v>44110</v>
      </c>
      <c r="E173" s="13" t="s">
        <v>486</v>
      </c>
      <c r="F173" s="13">
        <v>44199</v>
      </c>
      <c r="G173" s="13">
        <v>200072726</v>
      </c>
      <c r="H173" s="13" t="s">
        <v>258</v>
      </c>
      <c r="I173" s="13">
        <v>140</v>
      </c>
      <c r="J173" s="13">
        <v>1</v>
      </c>
      <c r="K173" s="13">
        <v>1</v>
      </c>
      <c r="L173" s="13" t="s">
        <v>257</v>
      </c>
      <c r="M173" s="13">
        <v>2014</v>
      </c>
      <c r="N173" s="13" t="s">
        <v>10</v>
      </c>
      <c r="O173" s="13" t="s">
        <v>11</v>
      </c>
      <c r="P173" s="13"/>
      <c r="Q173" s="13">
        <v>14.5</v>
      </c>
      <c r="R173" s="13">
        <v>15</v>
      </c>
      <c r="S173" s="13">
        <v>1</v>
      </c>
      <c r="T173" s="13" t="s">
        <v>10</v>
      </c>
      <c r="U173" s="13" t="s">
        <v>17</v>
      </c>
      <c r="V173" s="13">
        <v>108</v>
      </c>
      <c r="W173" s="22">
        <f>V173/M173</f>
        <v>5.3624627606752732E-2</v>
      </c>
      <c r="X173" s="13">
        <v>2598</v>
      </c>
      <c r="Y173" s="13">
        <v>145</v>
      </c>
      <c r="Z173" s="13">
        <v>151</v>
      </c>
      <c r="AA173" s="13">
        <v>0</v>
      </c>
      <c r="AB173" s="13">
        <v>8</v>
      </c>
      <c r="AC173" s="31">
        <f>X173+Y173+Z173+AA173</f>
        <v>2894</v>
      </c>
      <c r="AD173" s="30">
        <f>AC173/M173</f>
        <v>1.4369414101290963</v>
      </c>
      <c r="AE173" s="30">
        <f>AC173/V173</f>
        <v>26.796296296296298</v>
      </c>
      <c r="AF173" s="13">
        <v>262</v>
      </c>
      <c r="AG173" s="13">
        <v>43</v>
      </c>
      <c r="AH173" s="13">
        <v>42</v>
      </c>
      <c r="AI173" s="13">
        <v>0</v>
      </c>
      <c r="AJ173" s="13">
        <f>AF173+AG173+AH173+AI173</f>
        <v>347</v>
      </c>
      <c r="AK173" s="33">
        <f>AJ173*100/M173</f>
        <v>17.229394240317777</v>
      </c>
      <c r="AL173" s="33">
        <f>AC173/AJ173</f>
        <v>8.3400576368876074</v>
      </c>
      <c r="AM173" s="33">
        <f>AL173/2</f>
        <v>4.1700288184438037</v>
      </c>
      <c r="AN173" s="13">
        <v>0</v>
      </c>
      <c r="AO173" s="13">
        <v>63</v>
      </c>
      <c r="AP173" s="13">
        <v>262</v>
      </c>
      <c r="AQ173" s="33">
        <f>AP173*100/M173</f>
        <v>13.008937437934458</v>
      </c>
      <c r="AR173" s="15">
        <v>166.56953642384107</v>
      </c>
      <c r="AS173" s="33">
        <f>AR173*100/M173</f>
        <v>8.2705827419980658</v>
      </c>
      <c r="AT173" s="13">
        <v>2606</v>
      </c>
      <c r="AU173" s="13">
        <v>6725</v>
      </c>
      <c r="AV173" s="33">
        <f>AU173/M173</f>
        <v>3.3391261171797417</v>
      </c>
      <c r="AW173" s="33">
        <f>AU173/AC173</f>
        <v>2.3237733241188665</v>
      </c>
      <c r="AX173" s="13">
        <v>752</v>
      </c>
      <c r="AY173" s="13">
        <v>0</v>
      </c>
      <c r="AZ173" s="13">
        <v>95</v>
      </c>
      <c r="BA173" s="13">
        <f>AX173+AY173+AZ173</f>
        <v>847</v>
      </c>
      <c r="BB173" s="15">
        <v>1150.9392389755992</v>
      </c>
      <c r="BC173" s="15">
        <v>3313.955792682927</v>
      </c>
      <c r="BD173" s="33">
        <f>BC173/M173</f>
        <v>1.6454596785913242</v>
      </c>
      <c r="BE173" s="16">
        <v>1</v>
      </c>
      <c r="BF173" s="33">
        <f>BE173*2000/M173</f>
        <v>0.99304865938430986</v>
      </c>
      <c r="BG173" s="13">
        <v>13</v>
      </c>
      <c r="BH173" s="13" t="s">
        <v>11</v>
      </c>
      <c r="BI173" s="13" t="s">
        <v>11</v>
      </c>
      <c r="BJ173" s="13" t="s">
        <v>10</v>
      </c>
      <c r="BK173" s="13" t="s">
        <v>11</v>
      </c>
      <c r="BL173" s="13" t="s">
        <v>11</v>
      </c>
      <c r="BM173" s="13" t="s">
        <v>11</v>
      </c>
      <c r="BN173" s="14" t="s">
        <v>10</v>
      </c>
    </row>
    <row r="174" spans="1:66" ht="20.100000000000001" customHeight="1" x14ac:dyDescent="0.25">
      <c r="A174" s="43" t="s">
        <v>541</v>
      </c>
      <c r="B174" s="13" t="s">
        <v>542</v>
      </c>
      <c r="C174" s="13" t="s">
        <v>543</v>
      </c>
      <c r="D174" s="13">
        <v>44660</v>
      </c>
      <c r="E174" s="13" t="s">
        <v>541</v>
      </c>
      <c r="F174" s="13">
        <v>44200</v>
      </c>
      <c r="G174" s="13">
        <v>200072726</v>
      </c>
      <c r="H174" s="13" t="s">
        <v>258</v>
      </c>
      <c r="I174" s="13">
        <v>157</v>
      </c>
      <c r="J174" s="13">
        <v>1</v>
      </c>
      <c r="K174" s="13">
        <v>1</v>
      </c>
      <c r="L174" s="13" t="s">
        <v>257</v>
      </c>
      <c r="M174" s="13">
        <v>347</v>
      </c>
      <c r="N174" s="13" t="s">
        <v>10</v>
      </c>
      <c r="O174" s="13" t="s">
        <v>11</v>
      </c>
      <c r="P174" s="13"/>
      <c r="Q174" s="13">
        <v>4</v>
      </c>
      <c r="R174" s="13">
        <v>20</v>
      </c>
      <c r="S174" s="13">
        <v>1</v>
      </c>
      <c r="T174" s="13" t="s">
        <v>11</v>
      </c>
      <c r="U174" s="13" t="s">
        <v>17</v>
      </c>
      <c r="V174" s="13">
        <v>72</v>
      </c>
      <c r="W174" s="22">
        <f>V174/M174</f>
        <v>0.207492795389049</v>
      </c>
      <c r="X174" s="13">
        <v>1166</v>
      </c>
      <c r="Y174" s="13">
        <v>0</v>
      </c>
      <c r="Z174" s="13">
        <v>0</v>
      </c>
      <c r="AA174" s="13"/>
      <c r="AB174" s="13">
        <v>0</v>
      </c>
      <c r="AC174" s="31">
        <f>X174+Y174+Z174+AA174</f>
        <v>1166</v>
      </c>
      <c r="AD174" s="30">
        <f>AC174/M174</f>
        <v>3.3602305475504322</v>
      </c>
      <c r="AE174" s="30">
        <f>AC174/V174</f>
        <v>16.194444444444443</v>
      </c>
      <c r="AF174" s="13">
        <v>83</v>
      </c>
      <c r="AG174" s="13">
        <v>0</v>
      </c>
      <c r="AH174" s="13">
        <v>0</v>
      </c>
      <c r="AI174" s="13"/>
      <c r="AJ174" s="13">
        <f>AF174+AG174+AH174+AI174</f>
        <v>83</v>
      </c>
      <c r="AK174" s="33">
        <f>AJ174*100/M174</f>
        <v>23.919308357348704</v>
      </c>
      <c r="AL174" s="33">
        <f>AC174/AJ174</f>
        <v>14.048192771084338</v>
      </c>
      <c r="AM174" s="33">
        <f>AL174/2</f>
        <v>7.024096385542169</v>
      </c>
      <c r="AN174" s="13">
        <v>0</v>
      </c>
      <c r="AO174" s="13">
        <v>0</v>
      </c>
      <c r="AP174" s="13">
        <v>20</v>
      </c>
      <c r="AQ174" s="33">
        <f>AP174*100/M174</f>
        <v>5.7636887608069163</v>
      </c>
      <c r="AR174" s="15">
        <v>12.715231788079469</v>
      </c>
      <c r="AS174" s="33">
        <f>AR174*100/M174</f>
        <v>3.6643319274004238</v>
      </c>
      <c r="AT174" s="13">
        <v>392</v>
      </c>
      <c r="AU174" s="13">
        <v>647</v>
      </c>
      <c r="AV174" s="33">
        <f>AU174/M174</f>
        <v>1.8645533141210375</v>
      </c>
      <c r="AW174" s="33">
        <f>AU174/AC174</f>
        <v>0.55488850771869636</v>
      </c>
      <c r="AX174" s="13">
        <v>158</v>
      </c>
      <c r="AY174" s="13">
        <v>0</v>
      </c>
      <c r="AZ174" s="13">
        <v>0</v>
      </c>
      <c r="BA174" s="13">
        <f>AX174+AY174+AZ174</f>
        <v>158</v>
      </c>
      <c r="BB174" s="15">
        <v>110.72976767542197</v>
      </c>
      <c r="BC174" s="15">
        <v>792.67530487804879</v>
      </c>
      <c r="BD174" s="33">
        <f>BC174/M174</f>
        <v>2.2843668728474027</v>
      </c>
      <c r="BE174" s="16">
        <v>0.30000000000000004</v>
      </c>
      <c r="BF174" s="33">
        <f>BE174*2000/M174</f>
        <v>1.7291066282420753</v>
      </c>
      <c r="BG174" s="13">
        <v>3</v>
      </c>
      <c r="BH174" s="13" t="s">
        <v>11</v>
      </c>
      <c r="BI174" s="13" t="s">
        <v>10</v>
      </c>
      <c r="BJ174" s="13" t="s">
        <v>10</v>
      </c>
      <c r="BK174" s="13" t="s">
        <v>11</v>
      </c>
      <c r="BL174" s="13" t="s">
        <v>10</v>
      </c>
      <c r="BM174" s="13" t="s">
        <v>11</v>
      </c>
      <c r="BN174" s="14" t="s">
        <v>10</v>
      </c>
    </row>
    <row r="175" spans="1:66" ht="20.100000000000001" customHeight="1" x14ac:dyDescent="0.25">
      <c r="A175" s="43" t="s">
        <v>521</v>
      </c>
      <c r="B175" s="13" t="s">
        <v>522</v>
      </c>
      <c r="C175" s="13" t="s">
        <v>15</v>
      </c>
      <c r="D175" s="13">
        <v>44240</v>
      </c>
      <c r="E175" s="13" t="s">
        <v>521</v>
      </c>
      <c r="F175" s="13">
        <v>44201</v>
      </c>
      <c r="G175" s="13">
        <v>244400503</v>
      </c>
      <c r="H175" s="13" t="s">
        <v>86</v>
      </c>
      <c r="I175" s="13">
        <v>151</v>
      </c>
      <c r="J175" s="13">
        <v>1</v>
      </c>
      <c r="K175" s="13">
        <v>1</v>
      </c>
      <c r="L175" s="13" t="s">
        <v>523</v>
      </c>
      <c r="M175" s="13">
        <v>7629</v>
      </c>
      <c r="N175" s="13" t="s">
        <v>10</v>
      </c>
      <c r="O175" s="13" t="s">
        <v>11</v>
      </c>
      <c r="P175" s="13"/>
      <c r="Q175" s="13">
        <v>23</v>
      </c>
      <c r="R175" s="13">
        <v>58</v>
      </c>
      <c r="S175" s="13">
        <v>2</v>
      </c>
      <c r="T175" s="13" t="s">
        <v>10</v>
      </c>
      <c r="U175" s="13" t="s">
        <v>17</v>
      </c>
      <c r="V175" s="13">
        <v>439</v>
      </c>
      <c r="W175" s="22">
        <f>V175/M175</f>
        <v>5.7543583693799971E-2</v>
      </c>
      <c r="X175" s="13">
        <v>15077</v>
      </c>
      <c r="Y175" s="13">
        <v>343</v>
      </c>
      <c r="Z175" s="13">
        <v>1368</v>
      </c>
      <c r="AA175" s="13">
        <v>16</v>
      </c>
      <c r="AB175" s="13">
        <v>43</v>
      </c>
      <c r="AC175" s="31">
        <f>X175+Y175+Z175+AA175</f>
        <v>16804</v>
      </c>
      <c r="AD175" s="30">
        <f>AC175/M175</f>
        <v>2.202647791322585</v>
      </c>
      <c r="AE175" s="30">
        <f>AC175/V175</f>
        <v>38.277904328018224</v>
      </c>
      <c r="AF175" s="13">
        <v>1185</v>
      </c>
      <c r="AG175" s="13">
        <v>14</v>
      </c>
      <c r="AH175" s="13">
        <v>85</v>
      </c>
      <c r="AI175" s="13">
        <v>0</v>
      </c>
      <c r="AJ175" s="13">
        <f>AF175+AG175+AH175+AI175</f>
        <v>1284</v>
      </c>
      <c r="AK175" s="33">
        <f>AJ175*100/M175</f>
        <v>16.830515139598898</v>
      </c>
      <c r="AL175" s="33">
        <f>AC175/AJ175</f>
        <v>13.087227414330219</v>
      </c>
      <c r="AM175" s="33">
        <f>AL175/2</f>
        <v>6.5436137071651093</v>
      </c>
      <c r="AN175" s="13">
        <v>9</v>
      </c>
      <c r="AO175" s="13">
        <v>19</v>
      </c>
      <c r="AP175" s="13">
        <v>2871</v>
      </c>
      <c r="AQ175" s="33">
        <f>AP175*100/M175</f>
        <v>37.632717263075108</v>
      </c>
      <c r="AR175" s="15">
        <v>1866.434382566586</v>
      </c>
      <c r="AS175" s="33">
        <f>AR175*100/M175</f>
        <v>24.464993872939914</v>
      </c>
      <c r="AT175" s="13"/>
      <c r="AU175" s="13">
        <v>53051</v>
      </c>
      <c r="AV175" s="33">
        <f>AU175/M175</f>
        <v>6.9538602700222834</v>
      </c>
      <c r="AW175" s="33">
        <f>AU175/AC175</f>
        <v>3.1570459414425138</v>
      </c>
      <c r="AX175" s="13">
        <v>3645</v>
      </c>
      <c r="AY175" s="13">
        <v>40</v>
      </c>
      <c r="AZ175" s="13">
        <v>84</v>
      </c>
      <c r="BA175" s="13">
        <f>AX175+AY175+AZ175</f>
        <v>3769</v>
      </c>
      <c r="BB175" s="13">
        <v>3419</v>
      </c>
      <c r="BC175" s="13">
        <v>16458</v>
      </c>
      <c r="BD175" s="33">
        <f>BC175/M175</f>
        <v>2.1572945340149432</v>
      </c>
      <c r="BE175" s="16">
        <v>3.15</v>
      </c>
      <c r="BF175" s="33">
        <f>BE175*2000/M175</f>
        <v>0.82579630357845069</v>
      </c>
      <c r="BG175" s="13">
        <v>26</v>
      </c>
      <c r="BH175" s="13" t="s">
        <v>10</v>
      </c>
      <c r="BI175" s="13" t="s">
        <v>10</v>
      </c>
      <c r="BJ175" s="13" t="s">
        <v>10</v>
      </c>
      <c r="BK175" s="13" t="s">
        <v>11</v>
      </c>
      <c r="BL175" s="13" t="s">
        <v>10</v>
      </c>
      <c r="BM175" s="13" t="s">
        <v>10</v>
      </c>
      <c r="BN175" s="14" t="s">
        <v>10</v>
      </c>
    </row>
    <row r="176" spans="1:66" ht="20.100000000000001" customHeight="1" x14ac:dyDescent="0.25">
      <c r="A176" s="43" t="s">
        <v>659</v>
      </c>
      <c r="B176" s="13" t="s">
        <v>660</v>
      </c>
      <c r="C176" s="13" t="s">
        <v>661</v>
      </c>
      <c r="D176" s="13">
        <v>44440</v>
      </c>
      <c r="E176" s="13" t="s">
        <v>659</v>
      </c>
      <c r="F176" s="13">
        <v>44202</v>
      </c>
      <c r="G176" s="13">
        <v>244400552</v>
      </c>
      <c r="H176" s="13" t="s">
        <v>12</v>
      </c>
      <c r="I176" s="13">
        <v>197</v>
      </c>
      <c r="J176" s="13">
        <v>1</v>
      </c>
      <c r="K176" s="13">
        <v>1</v>
      </c>
      <c r="L176" s="13" t="s">
        <v>9</v>
      </c>
      <c r="M176" s="13">
        <v>1845</v>
      </c>
      <c r="N176" s="13" t="s">
        <v>11</v>
      </c>
      <c r="O176" s="13" t="s">
        <v>10</v>
      </c>
      <c r="P176" s="13" t="s">
        <v>631</v>
      </c>
      <c r="Q176" s="13">
        <v>9</v>
      </c>
      <c r="R176" s="13">
        <v>20</v>
      </c>
      <c r="S176" s="13">
        <v>1</v>
      </c>
      <c r="T176" s="13" t="s">
        <v>10</v>
      </c>
      <c r="U176" s="13" t="s">
        <v>68</v>
      </c>
      <c r="V176" s="13">
        <v>150</v>
      </c>
      <c r="W176" s="22">
        <f>V176/M176</f>
        <v>8.1300813008130079E-2</v>
      </c>
      <c r="X176" s="13">
        <v>4286</v>
      </c>
      <c r="Y176" s="13">
        <v>57</v>
      </c>
      <c r="Z176" s="13">
        <v>239</v>
      </c>
      <c r="AA176" s="13">
        <v>0</v>
      </c>
      <c r="AB176" s="13">
        <v>3</v>
      </c>
      <c r="AC176" s="31">
        <f>X176+Y176+Z176+AA176</f>
        <v>4582</v>
      </c>
      <c r="AD176" s="30">
        <f>AC176/M176</f>
        <v>2.4834688346883467</v>
      </c>
      <c r="AE176" s="30">
        <f>AC176/V176</f>
        <v>30.546666666666667</v>
      </c>
      <c r="AF176" s="13">
        <v>245</v>
      </c>
      <c r="AG176" s="13">
        <v>0</v>
      </c>
      <c r="AH176" s="13">
        <v>17</v>
      </c>
      <c r="AI176" s="13">
        <v>0</v>
      </c>
      <c r="AJ176" s="13">
        <f>AF176+AG176+AH176+AI176</f>
        <v>262</v>
      </c>
      <c r="AK176" s="33">
        <f>AJ176*100/M176</f>
        <v>14.200542005420054</v>
      </c>
      <c r="AL176" s="33">
        <f>AC176/AJ176</f>
        <v>17.488549618320612</v>
      </c>
      <c r="AM176" s="33">
        <f>AL176/2</f>
        <v>8.7442748091603058</v>
      </c>
      <c r="AN176" s="13">
        <v>12</v>
      </c>
      <c r="AO176" s="13">
        <v>3</v>
      </c>
      <c r="AP176" s="13">
        <v>291</v>
      </c>
      <c r="AQ176" s="33">
        <f>AP176*100/M176</f>
        <v>15.772357723577235</v>
      </c>
      <c r="AR176" s="15">
        <v>286.67409948542024</v>
      </c>
      <c r="AS176" s="33">
        <f>AR176*100/M176</f>
        <v>15.537891571025487</v>
      </c>
      <c r="AT176" s="13"/>
      <c r="AU176" s="13">
        <v>10834</v>
      </c>
      <c r="AV176" s="33">
        <f>AU176/M176</f>
        <v>5.872086720867209</v>
      </c>
      <c r="AW176" s="33">
        <f>AU176/AC176</f>
        <v>2.3644696639022262</v>
      </c>
      <c r="AX176" s="13"/>
      <c r="AY176" s="13"/>
      <c r="AZ176" s="13"/>
      <c r="BA176" s="13">
        <f>AX176+AY176+AZ176</f>
        <v>0</v>
      </c>
      <c r="BB176" s="15">
        <v>1018.2432635104734</v>
      </c>
      <c r="BC176" s="15">
        <v>3282.2402358142963</v>
      </c>
      <c r="BD176" s="33">
        <f>BC176/M176</f>
        <v>1.778991997731326</v>
      </c>
      <c r="BE176" s="18">
        <v>0.6066130080487927</v>
      </c>
      <c r="BF176" s="33">
        <f>BE176*2000/M176</f>
        <v>0.65757507647565605</v>
      </c>
      <c r="BG176" s="13">
        <v>16</v>
      </c>
      <c r="BH176" s="13" t="s">
        <v>11</v>
      </c>
      <c r="BI176" s="13" t="s">
        <v>11</v>
      </c>
      <c r="BJ176" s="13" t="s">
        <v>11</v>
      </c>
      <c r="BK176" s="13" t="s">
        <v>11</v>
      </c>
      <c r="BL176" s="13" t="s">
        <v>11</v>
      </c>
      <c r="BM176" s="13" t="s">
        <v>11</v>
      </c>
      <c r="BN176" s="14" t="s">
        <v>11</v>
      </c>
    </row>
    <row r="177" spans="1:66" ht="20.100000000000001" customHeight="1" x14ac:dyDescent="0.25">
      <c r="A177" s="43" t="s">
        <v>193</v>
      </c>
      <c r="B177" s="13" t="s">
        <v>194</v>
      </c>
      <c r="C177" s="13" t="s">
        <v>195</v>
      </c>
      <c r="D177" s="13">
        <v>44470</v>
      </c>
      <c r="E177" s="13" t="s">
        <v>193</v>
      </c>
      <c r="F177" s="13">
        <v>44204</v>
      </c>
      <c r="G177" s="13">
        <v>244400404</v>
      </c>
      <c r="H177" s="13" t="s">
        <v>19</v>
      </c>
      <c r="I177" s="13">
        <v>47</v>
      </c>
      <c r="J177" s="13">
        <v>1</v>
      </c>
      <c r="K177" s="13">
        <v>1</v>
      </c>
      <c r="L177" s="13" t="s">
        <v>196</v>
      </c>
      <c r="M177" s="13">
        <v>11123</v>
      </c>
      <c r="N177" s="13" t="s">
        <v>11</v>
      </c>
      <c r="O177" s="13" t="s">
        <v>11</v>
      </c>
      <c r="P177" s="13"/>
      <c r="Q177" s="13">
        <v>16</v>
      </c>
      <c r="R177" s="13">
        <v>22</v>
      </c>
      <c r="S177" s="13">
        <v>1</v>
      </c>
      <c r="T177" s="13" t="s">
        <v>10</v>
      </c>
      <c r="U177" s="13" t="s">
        <v>24</v>
      </c>
      <c r="V177" s="13">
        <v>562</v>
      </c>
      <c r="W177" s="22">
        <f>V177/M177</f>
        <v>5.0525937247145554E-2</v>
      </c>
      <c r="X177" s="13">
        <v>15961</v>
      </c>
      <c r="Y177" s="13">
        <v>370</v>
      </c>
      <c r="Z177" s="13">
        <v>909</v>
      </c>
      <c r="AA177" s="13">
        <v>0</v>
      </c>
      <c r="AB177" s="13">
        <v>2216</v>
      </c>
      <c r="AC177" s="31">
        <f>X177+Y177+Z177+AA177</f>
        <v>17240</v>
      </c>
      <c r="AD177" s="30">
        <f>AC177/M177</f>
        <v>1.549941562528095</v>
      </c>
      <c r="AE177" s="30">
        <f>AC177/V177</f>
        <v>30.676156583629894</v>
      </c>
      <c r="AF177" s="13">
        <v>814</v>
      </c>
      <c r="AG177" s="13">
        <v>19</v>
      </c>
      <c r="AH177" s="13">
        <v>86</v>
      </c>
      <c r="AI177" s="13">
        <v>0</v>
      </c>
      <c r="AJ177" s="13">
        <f>AF177+AG177+AH177+AI177</f>
        <v>919</v>
      </c>
      <c r="AK177" s="33">
        <f>AJ177*100/M177</f>
        <v>8.2621594893463985</v>
      </c>
      <c r="AL177" s="33">
        <f>AC177/AJ177</f>
        <v>18.759521218715996</v>
      </c>
      <c r="AM177" s="33">
        <f>AL177/2</f>
        <v>9.3797606093579979</v>
      </c>
      <c r="AN177" s="13">
        <v>11</v>
      </c>
      <c r="AO177" s="13">
        <v>39</v>
      </c>
      <c r="AP177" s="13">
        <v>2833</v>
      </c>
      <c r="AQ177" s="33">
        <f>AP177*100/M177</f>
        <v>25.469747370313765</v>
      </c>
      <c r="AR177" s="13">
        <v>1796</v>
      </c>
      <c r="AS177" s="33">
        <f>AR177*100/M177</f>
        <v>16.146723006383169</v>
      </c>
      <c r="AT177" s="13"/>
      <c r="AU177" s="13">
        <v>55960</v>
      </c>
      <c r="AV177" s="33">
        <f>AU177/M177</f>
        <v>5.0310168120111483</v>
      </c>
      <c r="AW177" s="33">
        <f>AU177/AC177</f>
        <v>3.2459396751740139</v>
      </c>
      <c r="AX177" s="13">
        <v>122</v>
      </c>
      <c r="AY177" s="13">
        <v>0</v>
      </c>
      <c r="AZ177" s="13">
        <v>35</v>
      </c>
      <c r="BA177" s="13">
        <f>AX177+AY177+AZ177</f>
        <v>157</v>
      </c>
      <c r="BB177" s="13">
        <v>14827</v>
      </c>
      <c r="BC177" s="13">
        <v>18265</v>
      </c>
      <c r="BD177" s="33">
        <f>BC177/M177</f>
        <v>1.6420929605322305</v>
      </c>
      <c r="BE177" s="13">
        <v>2.5</v>
      </c>
      <c r="BF177" s="33">
        <f>BE177*2000/M177</f>
        <v>0.44951901465431987</v>
      </c>
      <c r="BG177" s="13">
        <v>46</v>
      </c>
      <c r="BH177" s="13" t="s">
        <v>10</v>
      </c>
      <c r="BI177" s="13" t="s">
        <v>10</v>
      </c>
      <c r="BJ177" s="13" t="s">
        <v>10</v>
      </c>
      <c r="BK177" s="13" t="s">
        <v>10</v>
      </c>
      <c r="BL177" s="13" t="s">
        <v>11</v>
      </c>
      <c r="BM177" s="13" t="s">
        <v>10</v>
      </c>
      <c r="BN177" s="14" t="s">
        <v>10</v>
      </c>
    </row>
    <row r="178" spans="1:66" ht="20.100000000000001" customHeight="1" x14ac:dyDescent="0.25">
      <c r="A178" s="43" t="s">
        <v>218</v>
      </c>
      <c r="B178" s="13" t="s">
        <v>219</v>
      </c>
      <c r="C178" s="13" t="s">
        <v>220</v>
      </c>
      <c r="D178" s="13">
        <v>44650</v>
      </c>
      <c r="E178" s="13" t="s">
        <v>218</v>
      </c>
      <c r="F178" s="13">
        <v>44206</v>
      </c>
      <c r="G178" s="13">
        <v>200071546</v>
      </c>
      <c r="H178" s="13" t="s">
        <v>179</v>
      </c>
      <c r="I178" s="13">
        <v>55</v>
      </c>
      <c r="J178" s="13">
        <v>1</v>
      </c>
      <c r="K178" s="13">
        <v>1</v>
      </c>
      <c r="L178" s="13" t="s">
        <v>178</v>
      </c>
      <c r="M178" s="13">
        <v>1963</v>
      </c>
      <c r="N178" s="13" t="s">
        <v>11</v>
      </c>
      <c r="O178" s="13" t="s">
        <v>10</v>
      </c>
      <c r="P178" s="13" t="s">
        <v>33</v>
      </c>
      <c r="Q178" s="13">
        <v>4</v>
      </c>
      <c r="R178" s="13">
        <v>9</v>
      </c>
      <c r="S178" s="13">
        <v>0</v>
      </c>
      <c r="T178" s="13" t="s">
        <v>11</v>
      </c>
      <c r="U178" s="13" t="s">
        <v>24</v>
      </c>
      <c r="V178" s="13">
        <v>50</v>
      </c>
      <c r="W178" s="22">
        <f>V178/M178</f>
        <v>2.5471217524197658E-2</v>
      </c>
      <c r="X178" s="13">
        <v>1653</v>
      </c>
      <c r="Y178" s="13">
        <v>0</v>
      </c>
      <c r="Z178" s="13">
        <v>0</v>
      </c>
      <c r="AA178" s="13"/>
      <c r="AB178" s="13">
        <v>1</v>
      </c>
      <c r="AC178" s="31">
        <f>X178+Y178+Z178+AA178</f>
        <v>1653</v>
      </c>
      <c r="AD178" s="30">
        <f>AC178/M178</f>
        <v>0.8420784513499745</v>
      </c>
      <c r="AE178" s="30">
        <f>AC178/V178</f>
        <v>33.06</v>
      </c>
      <c r="AF178" s="13">
        <v>306</v>
      </c>
      <c r="AG178" s="13">
        <v>0</v>
      </c>
      <c r="AH178" s="13">
        <v>0</v>
      </c>
      <c r="AI178" s="13"/>
      <c r="AJ178" s="13">
        <f>AF178+AG178+AH178+AI178</f>
        <v>306</v>
      </c>
      <c r="AK178" s="33">
        <f>AJ178*100/M178</f>
        <v>15.588385124808966</v>
      </c>
      <c r="AL178" s="33">
        <f>AC178/AJ178</f>
        <v>5.4019607843137258</v>
      </c>
      <c r="AM178" s="33">
        <f>AL178/2</f>
        <v>2.7009803921568629</v>
      </c>
      <c r="AN178" s="13">
        <v>14</v>
      </c>
      <c r="AO178" s="13">
        <v>0</v>
      </c>
      <c r="AP178" s="13">
        <v>238</v>
      </c>
      <c r="AQ178" s="33">
        <f>AP178*100/M178</f>
        <v>12.124299541518084</v>
      </c>
      <c r="AR178" s="13"/>
      <c r="AS178" s="33">
        <f>AR178*100/M178</f>
        <v>0</v>
      </c>
      <c r="AT178" s="13">
        <v>1579</v>
      </c>
      <c r="AU178" s="13">
        <v>5773</v>
      </c>
      <c r="AV178" s="33">
        <f>AU178/M178</f>
        <v>2.9409067753438616</v>
      </c>
      <c r="AW178" s="33">
        <f>AU178/AC178</f>
        <v>3.4924379915305503</v>
      </c>
      <c r="AX178" s="13">
        <v>1910</v>
      </c>
      <c r="AY178" s="13"/>
      <c r="AZ178" s="13"/>
      <c r="BA178" s="13">
        <f>AX178+AY178+AZ178</f>
        <v>1910</v>
      </c>
      <c r="BB178" s="15">
        <v>278.19830372764744</v>
      </c>
      <c r="BC178" s="13">
        <v>2500</v>
      </c>
      <c r="BD178" s="33">
        <f>BC178/M178</f>
        <v>1.2735608762098829</v>
      </c>
      <c r="BE178" s="16">
        <v>0.1</v>
      </c>
      <c r="BF178" s="33">
        <f>BE178*2000/M178</f>
        <v>0.10188487009679063</v>
      </c>
      <c r="BG178" s="13">
        <v>0</v>
      </c>
      <c r="BH178" s="13" t="s">
        <v>11</v>
      </c>
      <c r="BI178" s="13" t="s">
        <v>11</v>
      </c>
      <c r="BJ178" s="13" t="s">
        <v>11</v>
      </c>
      <c r="BK178" s="13" t="s">
        <v>11</v>
      </c>
      <c r="BL178" s="13" t="s">
        <v>11</v>
      </c>
      <c r="BM178" s="13" t="s">
        <v>11</v>
      </c>
      <c r="BN178" s="14" t="s">
        <v>10</v>
      </c>
    </row>
    <row r="179" spans="1:66" ht="20.100000000000001" customHeight="1" x14ac:dyDescent="0.25">
      <c r="A179" s="43" t="s">
        <v>662</v>
      </c>
      <c r="B179" s="13" t="s">
        <v>663</v>
      </c>
      <c r="C179" s="13" t="s">
        <v>664</v>
      </c>
      <c r="D179" s="13">
        <v>44440</v>
      </c>
      <c r="E179" s="13" t="s">
        <v>662</v>
      </c>
      <c r="F179" s="13">
        <v>44207</v>
      </c>
      <c r="G179" s="13">
        <v>244400552</v>
      </c>
      <c r="H179" s="13" t="s">
        <v>12</v>
      </c>
      <c r="I179" s="13">
        <v>198</v>
      </c>
      <c r="J179" s="13">
        <v>1</v>
      </c>
      <c r="K179" s="13">
        <v>1</v>
      </c>
      <c r="L179" s="13" t="s">
        <v>9</v>
      </c>
      <c r="M179" s="13">
        <v>1134</v>
      </c>
      <c r="N179" s="13" t="s">
        <v>11</v>
      </c>
      <c r="O179" s="13" t="s">
        <v>10</v>
      </c>
      <c r="P179" s="13" t="s">
        <v>631</v>
      </c>
      <c r="Q179" s="13">
        <v>6</v>
      </c>
      <c r="R179" s="13">
        <v>5</v>
      </c>
      <c r="S179" s="13">
        <v>1</v>
      </c>
      <c r="T179" s="13" t="s">
        <v>10</v>
      </c>
      <c r="U179" s="13" t="s">
        <v>68</v>
      </c>
      <c r="V179" s="13">
        <v>126</v>
      </c>
      <c r="W179" s="22">
        <f>V179/M179</f>
        <v>0.1111111111111111</v>
      </c>
      <c r="X179" s="13">
        <v>4597</v>
      </c>
      <c r="Y179" s="13">
        <v>40</v>
      </c>
      <c r="Z179" s="13">
        <v>403</v>
      </c>
      <c r="AA179" s="13">
        <v>0</v>
      </c>
      <c r="AB179" s="13">
        <v>11</v>
      </c>
      <c r="AC179" s="31">
        <f>X179+Y179+Z179+AA179</f>
        <v>5040</v>
      </c>
      <c r="AD179" s="30">
        <f>AC179/M179</f>
        <v>4.4444444444444446</v>
      </c>
      <c r="AE179" s="30">
        <f>AC179/V179</f>
        <v>40</v>
      </c>
      <c r="AF179" s="13">
        <v>188</v>
      </c>
      <c r="AG179" s="13">
        <v>0</v>
      </c>
      <c r="AH179" s="13">
        <v>10</v>
      </c>
      <c r="AI179" s="13">
        <v>0</v>
      </c>
      <c r="AJ179" s="13">
        <f>AF179+AG179+AH179+AI179</f>
        <v>198</v>
      </c>
      <c r="AK179" s="33">
        <f>AJ179*100/M179</f>
        <v>17.460317460317459</v>
      </c>
      <c r="AL179" s="33">
        <f>AC179/AJ179</f>
        <v>25.454545454545453</v>
      </c>
      <c r="AM179" s="33">
        <f>AL179/2</f>
        <v>12.727272727272727</v>
      </c>
      <c r="AN179" s="13">
        <v>0</v>
      </c>
      <c r="AO179" s="13">
        <v>102</v>
      </c>
      <c r="AP179" s="13">
        <v>164</v>
      </c>
      <c r="AQ179" s="33">
        <f>AP179*100/M179</f>
        <v>14.462081128747796</v>
      </c>
      <c r="AR179" s="15">
        <v>161.56203544882791</v>
      </c>
      <c r="AS179" s="33">
        <f>AR179*100/M179</f>
        <v>14.247093073088882</v>
      </c>
      <c r="AT179" s="13"/>
      <c r="AU179" s="13">
        <v>7476</v>
      </c>
      <c r="AV179" s="33">
        <f>AU179/M179</f>
        <v>6.5925925925925926</v>
      </c>
      <c r="AW179" s="33">
        <f>AU179/AC179</f>
        <v>1.4833333333333334</v>
      </c>
      <c r="AX179" s="13"/>
      <c r="AY179" s="13"/>
      <c r="AZ179" s="13"/>
      <c r="BA179" s="13">
        <f>AX179+AY179+AZ179</f>
        <v>0</v>
      </c>
      <c r="BB179" s="15">
        <v>702.63860420936862</v>
      </c>
      <c r="BC179" s="15">
        <v>2480.4716285924833</v>
      </c>
      <c r="BD179" s="33">
        <f>BC179/M179</f>
        <v>2.1873647518452235</v>
      </c>
      <c r="BE179" s="18">
        <v>0.41859321101834723</v>
      </c>
      <c r="BF179" s="33">
        <f>BE179*2000/M179</f>
        <v>0.73825963142565654</v>
      </c>
      <c r="BG179" s="13">
        <v>15</v>
      </c>
      <c r="BH179" s="13" t="s">
        <v>11</v>
      </c>
      <c r="BI179" s="13" t="s">
        <v>11</v>
      </c>
      <c r="BJ179" s="13" t="s">
        <v>11</v>
      </c>
      <c r="BK179" s="13" t="s">
        <v>11</v>
      </c>
      <c r="BL179" s="13" t="s">
        <v>11</v>
      </c>
      <c r="BM179" s="13" t="s">
        <v>11</v>
      </c>
      <c r="BN179" s="14" t="s">
        <v>11</v>
      </c>
    </row>
    <row r="180" spans="1:66" ht="20.100000000000001" customHeight="1" x14ac:dyDescent="0.25">
      <c r="A180" s="43" t="s">
        <v>150</v>
      </c>
      <c r="B180" s="13" t="s">
        <v>151</v>
      </c>
      <c r="C180" s="13" t="s">
        <v>152</v>
      </c>
      <c r="D180" s="13">
        <v>44170</v>
      </c>
      <c r="E180" s="13" t="s">
        <v>150</v>
      </c>
      <c r="F180" s="13">
        <v>44208</v>
      </c>
      <c r="G180" s="13">
        <v>244400537</v>
      </c>
      <c r="H180" s="13" t="s">
        <v>104</v>
      </c>
      <c r="I180" s="13">
        <v>36</v>
      </c>
      <c r="J180" s="13">
        <v>1</v>
      </c>
      <c r="K180" s="13">
        <v>1</v>
      </c>
      <c r="L180" s="13" t="s">
        <v>103</v>
      </c>
      <c r="M180" s="13">
        <v>984</v>
      </c>
      <c r="N180" s="13" t="s">
        <v>11</v>
      </c>
      <c r="O180" s="13" t="s">
        <v>10</v>
      </c>
      <c r="P180" s="13" t="s">
        <v>33</v>
      </c>
      <c r="Q180" s="13">
        <v>4</v>
      </c>
      <c r="R180" s="13">
        <v>10</v>
      </c>
      <c r="S180" s="13">
        <v>1</v>
      </c>
      <c r="T180" s="13" t="s">
        <v>11</v>
      </c>
      <c r="U180" s="13" t="s">
        <v>17</v>
      </c>
      <c r="V180" s="13">
        <v>47</v>
      </c>
      <c r="W180" s="22">
        <f>V180/M180</f>
        <v>4.7764227642276426E-2</v>
      </c>
      <c r="X180" s="13">
        <v>2459</v>
      </c>
      <c r="Y180" s="13">
        <v>3</v>
      </c>
      <c r="Z180" s="13">
        <v>66</v>
      </c>
      <c r="AA180" s="13">
        <v>0</v>
      </c>
      <c r="AB180" s="13">
        <v>3</v>
      </c>
      <c r="AC180" s="31">
        <f>X180+Y180+Z180+AA180</f>
        <v>2528</v>
      </c>
      <c r="AD180" s="30">
        <f>AC180/M180</f>
        <v>2.5691056910569108</v>
      </c>
      <c r="AE180" s="30">
        <f>AC180/V180</f>
        <v>53.787234042553195</v>
      </c>
      <c r="AF180" s="13">
        <v>119</v>
      </c>
      <c r="AG180" s="13">
        <v>0</v>
      </c>
      <c r="AH180" s="13">
        <v>0</v>
      </c>
      <c r="AI180" s="13">
        <v>0</v>
      </c>
      <c r="AJ180" s="13">
        <f>AF180+AG180+AH180+AI180</f>
        <v>119</v>
      </c>
      <c r="AK180" s="33">
        <f>AJ180*100/M180</f>
        <v>12.09349593495935</v>
      </c>
      <c r="AL180" s="33">
        <f>AC180/AJ180</f>
        <v>21.243697478991596</v>
      </c>
      <c r="AM180" s="33">
        <f>AL180/2</f>
        <v>10.621848739495798</v>
      </c>
      <c r="AN180" s="13">
        <v>0</v>
      </c>
      <c r="AO180" s="13">
        <v>68</v>
      </c>
      <c r="AP180" s="13">
        <v>150</v>
      </c>
      <c r="AQ180" s="33">
        <f>AP180*100/M180</f>
        <v>15.24390243902439</v>
      </c>
      <c r="AR180" s="15">
        <v>103.32167832167832</v>
      </c>
      <c r="AS180" s="33">
        <f>AR180*100/M180</f>
        <v>10.50017056114617</v>
      </c>
      <c r="AT180" s="13">
        <v>492</v>
      </c>
      <c r="AU180" s="13">
        <v>2341</v>
      </c>
      <c r="AV180" s="33">
        <f>AU180/M180</f>
        <v>2.3790650406504064</v>
      </c>
      <c r="AW180" s="33">
        <f>AU180/AC180</f>
        <v>0.92602848101265822</v>
      </c>
      <c r="AX180" s="13">
        <v>291</v>
      </c>
      <c r="AY180" s="13">
        <v>0</v>
      </c>
      <c r="AZ180" s="13">
        <v>24</v>
      </c>
      <c r="BA180" s="13">
        <f>AX180+AY180+AZ180</f>
        <v>315</v>
      </c>
      <c r="BB180" s="15">
        <v>264.1377321740016</v>
      </c>
      <c r="BC180" s="15">
        <v>2011.4675675675676</v>
      </c>
      <c r="BD180" s="33">
        <f>BC180/M180</f>
        <v>2.0441743572841133</v>
      </c>
      <c r="BE180" s="16">
        <v>0.4</v>
      </c>
      <c r="BF180" s="33">
        <f>BE180*2000/M180</f>
        <v>0.81300813008130079</v>
      </c>
      <c r="BG180" s="13">
        <v>6</v>
      </c>
      <c r="BH180" s="13" t="s">
        <v>11</v>
      </c>
      <c r="BI180" s="13" t="s">
        <v>10</v>
      </c>
      <c r="BJ180" s="13" t="s">
        <v>10</v>
      </c>
      <c r="BK180" s="13" t="s">
        <v>11</v>
      </c>
      <c r="BL180" s="13" t="s">
        <v>11</v>
      </c>
      <c r="BM180" s="13" t="s">
        <v>11</v>
      </c>
      <c r="BN180" s="14" t="s">
        <v>11</v>
      </c>
    </row>
    <row r="181" spans="1:66" ht="20.100000000000001" customHeight="1" x14ac:dyDescent="0.25">
      <c r="A181" s="43" t="s">
        <v>87</v>
      </c>
      <c r="B181" s="13" t="s">
        <v>88</v>
      </c>
      <c r="C181" s="13" t="s">
        <v>89</v>
      </c>
      <c r="D181" s="13">
        <v>44119</v>
      </c>
      <c r="E181" s="13" t="s">
        <v>87</v>
      </c>
      <c r="F181" s="13">
        <v>44209</v>
      </c>
      <c r="G181" s="13">
        <v>244400503</v>
      </c>
      <c r="H181" s="13" t="s">
        <v>86</v>
      </c>
      <c r="I181" s="13">
        <v>19</v>
      </c>
      <c r="J181" s="13">
        <v>1</v>
      </c>
      <c r="K181" s="13">
        <v>1</v>
      </c>
      <c r="L181" s="13" t="s">
        <v>90</v>
      </c>
      <c r="M181" s="13">
        <v>10621</v>
      </c>
      <c r="N181" s="13" t="s">
        <v>10</v>
      </c>
      <c r="O181" s="13" t="s">
        <v>11</v>
      </c>
      <c r="P181" s="13"/>
      <c r="Q181" s="13">
        <v>24</v>
      </c>
      <c r="R181" s="13">
        <v>40</v>
      </c>
      <c r="S181" s="13">
        <v>6</v>
      </c>
      <c r="T181" s="13" t="s">
        <v>10</v>
      </c>
      <c r="U181" s="13" t="s">
        <v>17</v>
      </c>
      <c r="V181" s="13">
        <v>800</v>
      </c>
      <c r="W181" s="22">
        <f>V181/M181</f>
        <v>7.5322474343282181E-2</v>
      </c>
      <c r="X181" s="13">
        <v>21513</v>
      </c>
      <c r="Y181" s="13">
        <v>244</v>
      </c>
      <c r="Z181" s="13">
        <v>2559</v>
      </c>
      <c r="AA181" s="13">
        <v>422</v>
      </c>
      <c r="AB181" s="13">
        <v>49</v>
      </c>
      <c r="AC181" s="31">
        <f>X181+Y181+Z181+AA181</f>
        <v>24738</v>
      </c>
      <c r="AD181" s="30">
        <f>AC181/M181</f>
        <v>2.329159212880143</v>
      </c>
      <c r="AE181" s="30">
        <f>AC181/V181</f>
        <v>30.922499999999999</v>
      </c>
      <c r="AF181" s="13">
        <v>1609</v>
      </c>
      <c r="AG181" s="13">
        <v>17</v>
      </c>
      <c r="AH181" s="13">
        <v>108</v>
      </c>
      <c r="AI181" s="13">
        <v>0</v>
      </c>
      <c r="AJ181" s="13">
        <f>AF181+AG181+AH181+AI181</f>
        <v>1734</v>
      </c>
      <c r="AK181" s="33">
        <f>AJ181*100/M181</f>
        <v>16.326146313906413</v>
      </c>
      <c r="AL181" s="33">
        <f>AC181/AJ181</f>
        <v>14.26643598615917</v>
      </c>
      <c r="AM181" s="33">
        <f>AL181/2</f>
        <v>7.1332179930795849</v>
      </c>
      <c r="AN181" s="13"/>
      <c r="AO181" s="13"/>
      <c r="AP181" s="13">
        <v>4195</v>
      </c>
      <c r="AQ181" s="33">
        <f>AP181*100/M181</f>
        <v>39.497222483758591</v>
      </c>
      <c r="AR181" s="15">
        <v>2727.1655293858685</v>
      </c>
      <c r="AS181" s="33">
        <f>AR181*100/M181</f>
        <v>25.677106952131329</v>
      </c>
      <c r="AT181" s="13">
        <v>26681</v>
      </c>
      <c r="AU181" s="13">
        <v>116824</v>
      </c>
      <c r="AV181" s="33">
        <f>AU181/M181</f>
        <v>10.999340928349497</v>
      </c>
      <c r="AW181" s="33">
        <f>AU181/AC181</f>
        <v>4.7224512895141082</v>
      </c>
      <c r="AX181" s="13">
        <v>288</v>
      </c>
      <c r="AY181" s="13">
        <v>9</v>
      </c>
      <c r="AZ181" s="13">
        <v>55</v>
      </c>
      <c r="BA181" s="13">
        <f>AX181+AY181+AZ181</f>
        <v>352</v>
      </c>
      <c r="BB181" s="13">
        <v>3400</v>
      </c>
      <c r="BC181" s="13">
        <v>22738</v>
      </c>
      <c r="BD181" s="33">
        <f>BC181/M181</f>
        <v>2.1408530270219375</v>
      </c>
      <c r="BE181" s="16">
        <v>4.75</v>
      </c>
      <c r="BF181" s="33">
        <f>BE181*2000/M181</f>
        <v>0.89445438282647582</v>
      </c>
      <c r="BG181" s="13">
        <v>62</v>
      </c>
      <c r="BH181" s="13" t="s">
        <v>10</v>
      </c>
      <c r="BI181" s="13" t="s">
        <v>10</v>
      </c>
      <c r="BJ181" s="13" t="s">
        <v>10</v>
      </c>
      <c r="BK181" s="13" t="s">
        <v>10</v>
      </c>
      <c r="BL181" s="13" t="s">
        <v>10</v>
      </c>
      <c r="BM181" s="13" t="s">
        <v>11</v>
      </c>
      <c r="BN181" s="14" t="s">
        <v>10</v>
      </c>
    </row>
    <row r="182" spans="1:66" ht="20.100000000000001" customHeight="1" x14ac:dyDescent="0.25">
      <c r="A182" s="43" t="s">
        <v>55</v>
      </c>
      <c r="B182" s="13" t="s">
        <v>56</v>
      </c>
      <c r="C182" s="13" t="s">
        <v>57</v>
      </c>
      <c r="D182" s="13">
        <v>44570</v>
      </c>
      <c r="E182" s="13" t="s">
        <v>55</v>
      </c>
      <c r="F182" s="13">
        <v>44210</v>
      </c>
      <c r="G182" s="13">
        <v>244400644</v>
      </c>
      <c r="H182" s="13" t="s">
        <v>59</v>
      </c>
      <c r="I182" s="13">
        <v>12</v>
      </c>
      <c r="J182" s="13">
        <v>1</v>
      </c>
      <c r="K182" s="13">
        <v>1</v>
      </c>
      <c r="L182" s="13" t="s">
        <v>58</v>
      </c>
      <c r="M182" s="13">
        <v>8316</v>
      </c>
      <c r="N182" s="13" t="s">
        <v>10</v>
      </c>
      <c r="O182" s="13" t="s">
        <v>11</v>
      </c>
      <c r="P182" s="13"/>
      <c r="Q182" s="13">
        <v>23</v>
      </c>
      <c r="R182" s="13">
        <v>80</v>
      </c>
      <c r="S182" s="13">
        <v>10</v>
      </c>
      <c r="T182" s="13" t="s">
        <v>10</v>
      </c>
      <c r="U182" s="13" t="s">
        <v>810</v>
      </c>
      <c r="V182" s="13">
        <v>324</v>
      </c>
      <c r="W182" s="22">
        <f>V182/M182</f>
        <v>3.896103896103896E-2</v>
      </c>
      <c r="X182" s="13">
        <v>14139</v>
      </c>
      <c r="Y182" s="13">
        <v>189</v>
      </c>
      <c r="Z182" s="13">
        <v>1880</v>
      </c>
      <c r="AA182" s="13">
        <v>46</v>
      </c>
      <c r="AB182" s="13">
        <v>39</v>
      </c>
      <c r="AC182" s="31">
        <f>X182+Y182+Z182+AA182</f>
        <v>16254</v>
      </c>
      <c r="AD182" s="30">
        <f>AC182/M182</f>
        <v>1.9545454545454546</v>
      </c>
      <c r="AE182" s="30">
        <f>AC182/V182</f>
        <v>50.166666666666664</v>
      </c>
      <c r="AF182" s="13">
        <v>1764</v>
      </c>
      <c r="AG182" s="13">
        <v>21</v>
      </c>
      <c r="AH182" s="13">
        <v>70</v>
      </c>
      <c r="AI182" s="13">
        <v>44</v>
      </c>
      <c r="AJ182" s="13">
        <f>AF182+AG182+AH182+AI182</f>
        <v>1899</v>
      </c>
      <c r="AK182" s="33">
        <f>AJ182*100/M182</f>
        <v>22.835497835497836</v>
      </c>
      <c r="AL182" s="33">
        <f>AC182/AJ182</f>
        <v>8.5592417061611368</v>
      </c>
      <c r="AM182" s="33">
        <f>AL182/2</f>
        <v>4.2796208530805684</v>
      </c>
      <c r="AN182" s="13">
        <v>0</v>
      </c>
      <c r="AO182" s="13">
        <v>3</v>
      </c>
      <c r="AP182" s="13">
        <v>1374</v>
      </c>
      <c r="AQ182" s="33">
        <f>AP182*100/M182</f>
        <v>16.522366522366521</v>
      </c>
      <c r="AR182" s="16">
        <v>981</v>
      </c>
      <c r="AS182" s="33">
        <f>AR182*100/M182</f>
        <v>11.796536796536797</v>
      </c>
      <c r="AT182" s="13"/>
      <c r="AU182" s="13">
        <v>42871</v>
      </c>
      <c r="AV182" s="33">
        <f>AU182/M182</f>
        <v>5.155242905242905</v>
      </c>
      <c r="AW182" s="33">
        <f>AU182/AC182</f>
        <v>2.6375661375661377</v>
      </c>
      <c r="AX182" s="13">
        <v>169</v>
      </c>
      <c r="AY182" s="13">
        <v>23</v>
      </c>
      <c r="AZ182" s="13">
        <v>7</v>
      </c>
      <c r="BA182" s="13">
        <f>AX182+AY182+AZ182</f>
        <v>199</v>
      </c>
      <c r="BB182" s="15">
        <v>12412.895886411818</v>
      </c>
      <c r="BC182" s="13">
        <v>53902</v>
      </c>
      <c r="BD182" s="33">
        <f>BC182/M182</f>
        <v>6.4817219817219813</v>
      </c>
      <c r="BE182" s="16">
        <v>6.2</v>
      </c>
      <c r="BF182" s="33">
        <f>BE182*2000/M182</f>
        <v>1.491101491101491</v>
      </c>
      <c r="BG182" s="13"/>
      <c r="BH182" s="13" t="s">
        <v>10</v>
      </c>
      <c r="BI182" s="13" t="s">
        <v>10</v>
      </c>
      <c r="BJ182" s="13" t="s">
        <v>10</v>
      </c>
      <c r="BK182" s="13" t="s">
        <v>11</v>
      </c>
      <c r="BL182" s="13" t="s">
        <v>10</v>
      </c>
      <c r="BM182" s="13" t="s">
        <v>10</v>
      </c>
      <c r="BN182" s="14" t="s">
        <v>10</v>
      </c>
    </row>
    <row r="183" spans="1:66" ht="20.100000000000001" customHeight="1" x14ac:dyDescent="0.25">
      <c r="A183" s="44" t="s">
        <v>801</v>
      </c>
      <c r="B183" s="13" t="s">
        <v>635</v>
      </c>
      <c r="C183" s="13" t="s">
        <v>636</v>
      </c>
      <c r="D183" s="13">
        <v>44150</v>
      </c>
      <c r="E183" s="13" t="s">
        <v>632</v>
      </c>
      <c r="F183" s="13">
        <v>44163</v>
      </c>
      <c r="G183" s="13">
        <v>244400552</v>
      </c>
      <c r="H183" s="13" t="s">
        <v>12</v>
      </c>
      <c r="I183" s="13">
        <v>187</v>
      </c>
      <c r="J183" s="13">
        <v>1</v>
      </c>
      <c r="K183" s="13">
        <v>1</v>
      </c>
      <c r="L183" s="13" t="s">
        <v>9</v>
      </c>
      <c r="M183" s="16">
        <v>2430</v>
      </c>
      <c r="N183" s="13" t="s">
        <v>11</v>
      </c>
      <c r="O183" s="13" t="s">
        <v>10</v>
      </c>
      <c r="P183" s="13" t="s">
        <v>631</v>
      </c>
      <c r="Q183" s="13">
        <v>10.5</v>
      </c>
      <c r="R183" s="13">
        <v>5</v>
      </c>
      <c r="S183" s="13">
        <v>1</v>
      </c>
      <c r="T183" s="13" t="s">
        <v>10</v>
      </c>
      <c r="U183" s="13" t="s">
        <v>68</v>
      </c>
      <c r="V183" s="13">
        <v>146</v>
      </c>
      <c r="W183" s="22">
        <f>V183/M183</f>
        <v>6.0082304526748974E-2</v>
      </c>
      <c r="X183" s="13">
        <v>4911</v>
      </c>
      <c r="Y183" s="13">
        <v>452</v>
      </c>
      <c r="Z183" s="13">
        <v>250</v>
      </c>
      <c r="AA183" s="13">
        <v>0</v>
      </c>
      <c r="AB183" s="13">
        <v>10</v>
      </c>
      <c r="AC183" s="31">
        <f>X183+Y183+Z183+AA183</f>
        <v>5613</v>
      </c>
      <c r="AD183" s="30">
        <f>AC183/M183</f>
        <v>2.3098765432098767</v>
      </c>
      <c r="AE183" s="30">
        <f>AC183/V183</f>
        <v>38.445205479452056</v>
      </c>
      <c r="AF183" s="13">
        <v>332</v>
      </c>
      <c r="AG183" s="13">
        <v>40</v>
      </c>
      <c r="AH183" s="13">
        <v>8</v>
      </c>
      <c r="AI183" s="13">
        <v>0</v>
      </c>
      <c r="AJ183" s="13">
        <f>AF183+AG183+AH183+AI183</f>
        <v>380</v>
      </c>
      <c r="AK183" s="33">
        <f>AJ183*100/M183</f>
        <v>15.637860082304528</v>
      </c>
      <c r="AL183" s="33">
        <f>AC183/AJ183</f>
        <v>14.771052631578947</v>
      </c>
      <c r="AM183" s="33">
        <f>AL183/2</f>
        <v>7.3855263157894733</v>
      </c>
      <c r="AN183" s="13">
        <v>8</v>
      </c>
      <c r="AO183" s="13">
        <v>0</v>
      </c>
      <c r="AP183" s="13">
        <v>364</v>
      </c>
      <c r="AQ183" s="33">
        <f>AP183*100/M183</f>
        <v>14.979423868312757</v>
      </c>
      <c r="AR183" s="15">
        <v>358.58890794739852</v>
      </c>
      <c r="AS183" s="33">
        <f>AR183*100/M183</f>
        <v>14.756745183020517</v>
      </c>
      <c r="AT183" s="13"/>
      <c r="AU183" s="13">
        <v>10325</v>
      </c>
      <c r="AV183" s="33">
        <f>AU183/M183</f>
        <v>4.2489711934156382</v>
      </c>
      <c r="AW183" s="33">
        <f>AU183/AC183</f>
        <v>1.8394797790842687</v>
      </c>
      <c r="AX183" s="13"/>
      <c r="AY183" s="13"/>
      <c r="AZ183" s="13"/>
      <c r="BA183" s="13">
        <f>AX183+AY183+AZ183</f>
        <v>0</v>
      </c>
      <c r="BB183" s="15">
        <v>970.40443933409983</v>
      </c>
      <c r="BC183" s="15">
        <v>4760.5011053795133</v>
      </c>
      <c r="BD183" s="33">
        <f>BC183/M183</f>
        <v>1.9590539528310755</v>
      </c>
      <c r="BE183" s="18">
        <v>0.57811328300754883</v>
      </c>
      <c r="BF183" s="33">
        <f>BE183*2000/M183</f>
        <v>0.47581340165230357</v>
      </c>
      <c r="BG183" s="13">
        <v>16</v>
      </c>
      <c r="BH183" s="13" t="s">
        <v>11</v>
      </c>
      <c r="BI183" s="13" t="s">
        <v>11</v>
      </c>
      <c r="BJ183" s="13" t="s">
        <v>11</v>
      </c>
      <c r="BK183" s="13" t="s">
        <v>11</v>
      </c>
      <c r="BL183" s="13" t="s">
        <v>11</v>
      </c>
      <c r="BM183" s="13" t="s">
        <v>11</v>
      </c>
      <c r="BN183" s="14" t="s">
        <v>11</v>
      </c>
    </row>
    <row r="184" spans="1:66" ht="20.100000000000001" customHeight="1" x14ac:dyDescent="0.25">
      <c r="A184" s="44" t="s">
        <v>800</v>
      </c>
      <c r="B184" s="13" t="s">
        <v>633</v>
      </c>
      <c r="C184" s="13" t="s">
        <v>634</v>
      </c>
      <c r="D184" s="13">
        <v>44150</v>
      </c>
      <c r="E184" s="13" t="s">
        <v>632</v>
      </c>
      <c r="F184" s="13">
        <v>44163</v>
      </c>
      <c r="G184" s="13">
        <v>244400552</v>
      </c>
      <c r="H184" s="13" t="s">
        <v>12</v>
      </c>
      <c r="I184" s="13">
        <v>186</v>
      </c>
      <c r="J184" s="13">
        <v>1</v>
      </c>
      <c r="K184" s="13">
        <v>1</v>
      </c>
      <c r="L184" s="13" t="s">
        <v>9</v>
      </c>
      <c r="M184" s="16">
        <v>2569</v>
      </c>
      <c r="N184" s="13" t="s">
        <v>11</v>
      </c>
      <c r="O184" s="13" t="s">
        <v>10</v>
      </c>
      <c r="P184" s="13" t="s">
        <v>631</v>
      </c>
      <c r="Q184" s="13">
        <v>6</v>
      </c>
      <c r="R184" s="13">
        <v>5</v>
      </c>
      <c r="S184" s="13">
        <v>1</v>
      </c>
      <c r="T184" s="13" t="s">
        <v>10</v>
      </c>
      <c r="U184" s="13" t="s">
        <v>68</v>
      </c>
      <c r="V184" s="13">
        <v>144</v>
      </c>
      <c r="W184" s="22">
        <f>V184/M184</f>
        <v>5.6052938886726356E-2</v>
      </c>
      <c r="X184" s="13">
        <v>4219</v>
      </c>
      <c r="Y184" s="13">
        <v>289</v>
      </c>
      <c r="Z184" s="13">
        <v>197</v>
      </c>
      <c r="AA184" s="13">
        <v>0</v>
      </c>
      <c r="AB184" s="13">
        <v>7</v>
      </c>
      <c r="AC184" s="31">
        <f>X184+Y184+Z184+AA184</f>
        <v>4705</v>
      </c>
      <c r="AD184" s="30">
        <f>AC184/M184</f>
        <v>1.8314519268197742</v>
      </c>
      <c r="AE184" s="30">
        <f>AC184/V184</f>
        <v>32.673611111111114</v>
      </c>
      <c r="AF184" s="13">
        <v>248</v>
      </c>
      <c r="AG184" s="13">
        <v>8</v>
      </c>
      <c r="AH184" s="13">
        <v>5</v>
      </c>
      <c r="AI184" s="13">
        <v>0</v>
      </c>
      <c r="AJ184" s="13">
        <f>AF184+AG184+AH184+AI184</f>
        <v>261</v>
      </c>
      <c r="AK184" s="33">
        <f>AJ184*100/M184</f>
        <v>10.159595173219152</v>
      </c>
      <c r="AL184" s="33">
        <f>AC184/AJ184</f>
        <v>18.026819923371647</v>
      </c>
      <c r="AM184" s="33">
        <f>AL184/2</f>
        <v>9.0134099616858236</v>
      </c>
      <c r="AN184" s="13">
        <v>13</v>
      </c>
      <c r="AO184" s="13">
        <v>109</v>
      </c>
      <c r="AP184" s="13">
        <v>274</v>
      </c>
      <c r="AQ184" s="33">
        <f>AP184*100/M184</f>
        <v>10.665628649279876</v>
      </c>
      <c r="AR184" s="15">
        <v>269.92681532304175</v>
      </c>
      <c r="AS184" s="33">
        <f>AR184*100/M184</f>
        <v>10.50707727999384</v>
      </c>
      <c r="AT184" s="13"/>
      <c r="AU184" s="13">
        <v>11441</v>
      </c>
      <c r="AV184" s="33">
        <f>AU184/M184</f>
        <v>4.4534838458544179</v>
      </c>
      <c r="AW184" s="33">
        <f>AU184/AC184</f>
        <v>2.4316684378320934</v>
      </c>
      <c r="AX184" s="13"/>
      <c r="AY184" s="13"/>
      <c r="AZ184" s="13"/>
      <c r="BA184" s="13">
        <f>AX184+AY184+AZ184</f>
        <v>0</v>
      </c>
      <c r="BB184" s="15">
        <v>1075.2927060940858</v>
      </c>
      <c r="BC184" s="15">
        <v>3269.7126013264556</v>
      </c>
      <c r="BD184" s="33">
        <f>BC184/M184</f>
        <v>1.2727569487452144</v>
      </c>
      <c r="BE184" s="18">
        <v>0.64059991001349803</v>
      </c>
      <c r="BF184" s="33">
        <f>BE184*2000/M184</f>
        <v>0.49871538342818067</v>
      </c>
      <c r="BG184" s="13">
        <v>15</v>
      </c>
      <c r="BH184" s="13" t="s">
        <v>11</v>
      </c>
      <c r="BI184" s="13" t="s">
        <v>11</v>
      </c>
      <c r="BJ184" s="13" t="s">
        <v>11</v>
      </c>
      <c r="BK184" s="13" t="s">
        <v>11</v>
      </c>
      <c r="BL184" s="13" t="s">
        <v>11</v>
      </c>
      <c r="BM184" s="13" t="s">
        <v>11</v>
      </c>
      <c r="BN184" s="14" t="s">
        <v>11</v>
      </c>
    </row>
    <row r="185" spans="1:66" ht="20.100000000000001" customHeight="1" x14ac:dyDescent="0.25">
      <c r="A185" s="44" t="s">
        <v>803</v>
      </c>
      <c r="B185" s="13" t="s">
        <v>651</v>
      </c>
      <c r="C185" s="13" t="s">
        <v>652</v>
      </c>
      <c r="D185" s="13">
        <v>44540</v>
      </c>
      <c r="E185" s="13" t="s">
        <v>609</v>
      </c>
      <c r="F185" s="13">
        <v>44180</v>
      </c>
      <c r="G185" s="13">
        <v>244400552</v>
      </c>
      <c r="H185" s="13" t="s">
        <v>12</v>
      </c>
      <c r="I185" s="13">
        <v>193</v>
      </c>
      <c r="J185" s="13">
        <v>1</v>
      </c>
      <c r="K185" s="13">
        <v>1</v>
      </c>
      <c r="L185" s="13" t="s">
        <v>9</v>
      </c>
      <c r="M185" s="16">
        <v>1463</v>
      </c>
      <c r="N185" s="13" t="s">
        <v>11</v>
      </c>
      <c r="O185" s="13" t="s">
        <v>10</v>
      </c>
      <c r="P185" s="13" t="s">
        <v>631</v>
      </c>
      <c r="Q185" s="13">
        <v>2.5</v>
      </c>
      <c r="R185" s="13">
        <v>5</v>
      </c>
      <c r="S185" s="13">
        <v>0</v>
      </c>
      <c r="T185" s="13" t="s">
        <v>10</v>
      </c>
      <c r="U185" s="13" t="s">
        <v>68</v>
      </c>
      <c r="V185" s="13">
        <v>45</v>
      </c>
      <c r="W185" s="22">
        <f>V185/M185</f>
        <v>3.0758714969241284E-2</v>
      </c>
      <c r="X185" s="13">
        <v>989</v>
      </c>
      <c r="Y185" s="13">
        <v>0</v>
      </c>
      <c r="Z185" s="13">
        <v>40</v>
      </c>
      <c r="AA185" s="13">
        <v>0</v>
      </c>
      <c r="AB185" s="13">
        <v>4</v>
      </c>
      <c r="AC185" s="31">
        <f>X185+Y185+Z185+AA185</f>
        <v>1029</v>
      </c>
      <c r="AD185" s="30">
        <f>AC185/M185</f>
        <v>0.70334928229665072</v>
      </c>
      <c r="AE185" s="30">
        <f>AC185/V185</f>
        <v>22.866666666666667</v>
      </c>
      <c r="AF185" s="13">
        <v>72</v>
      </c>
      <c r="AG185" s="13">
        <v>0</v>
      </c>
      <c r="AH185" s="13">
        <v>0</v>
      </c>
      <c r="AI185" s="13">
        <v>0</v>
      </c>
      <c r="AJ185" s="13">
        <f>AF185+AG185+AH185+AI185</f>
        <v>72</v>
      </c>
      <c r="AK185" s="33">
        <f>AJ185*100/M185</f>
        <v>4.9213943950786057</v>
      </c>
      <c r="AL185" s="33">
        <f>AC185/AJ185</f>
        <v>14.291666666666666</v>
      </c>
      <c r="AM185" s="33">
        <f>AL185/2</f>
        <v>7.145833333333333</v>
      </c>
      <c r="AN185" s="13">
        <v>0</v>
      </c>
      <c r="AO185" s="13">
        <v>0</v>
      </c>
      <c r="AP185" s="13">
        <v>22</v>
      </c>
      <c r="AQ185" s="33">
        <f>AP185*100/M185</f>
        <v>1.5037593984962405</v>
      </c>
      <c r="AR185" s="15">
        <v>21.672955974842768</v>
      </c>
      <c r="AS185" s="33">
        <f>AR185*100/M185</f>
        <v>1.4814050563802301</v>
      </c>
      <c r="AT185" s="13"/>
      <c r="AU185" s="13">
        <v>502</v>
      </c>
      <c r="AV185" s="33">
        <f>AU185/M185</f>
        <v>0.34313055365686945</v>
      </c>
      <c r="AW185" s="33">
        <f>AU185/AC185</f>
        <v>0.4878522837706511</v>
      </c>
      <c r="AX185" s="13"/>
      <c r="AY185" s="13"/>
      <c r="AZ185" s="13"/>
      <c r="BA185" s="13">
        <f>AX185+AY185+AZ185</f>
        <v>0</v>
      </c>
      <c r="BB185" s="15">
        <v>47.180922861570764</v>
      </c>
      <c r="BC185" s="15">
        <v>901.9896831245394</v>
      </c>
      <c r="BD185" s="33">
        <f>BC185/M185</f>
        <v>0.61653430152053279</v>
      </c>
      <c r="BE185" s="18">
        <v>2.8107783832425137E-2</v>
      </c>
      <c r="BF185" s="33">
        <f>BE185*2000/M185</f>
        <v>3.8424858280827257E-2</v>
      </c>
      <c r="BG185" s="13">
        <v>15</v>
      </c>
      <c r="BH185" s="13" t="s">
        <v>11</v>
      </c>
      <c r="BI185" s="13" t="s">
        <v>11</v>
      </c>
      <c r="BJ185" s="13" t="s">
        <v>11</v>
      </c>
      <c r="BK185" s="13" t="s">
        <v>11</v>
      </c>
      <c r="BL185" s="13" t="s">
        <v>11</v>
      </c>
      <c r="BM185" s="13" t="s">
        <v>11</v>
      </c>
      <c r="BN185" s="14" t="s">
        <v>11</v>
      </c>
    </row>
    <row r="186" spans="1:66" ht="20.100000000000001" customHeight="1" x14ac:dyDescent="0.25">
      <c r="A186" s="44" t="s">
        <v>805</v>
      </c>
      <c r="B186" s="13" t="s">
        <v>655</v>
      </c>
      <c r="C186" s="13" t="s">
        <v>656</v>
      </c>
      <c r="D186" s="13">
        <v>44540</v>
      </c>
      <c r="E186" s="13" t="s">
        <v>609</v>
      </c>
      <c r="F186" s="13">
        <v>44180</v>
      </c>
      <c r="G186" s="13">
        <v>244400552</v>
      </c>
      <c r="H186" s="13" t="s">
        <v>12</v>
      </c>
      <c r="I186" s="13">
        <v>195</v>
      </c>
      <c r="J186" s="13">
        <v>1</v>
      </c>
      <c r="K186" s="13">
        <v>1</v>
      </c>
      <c r="L186" s="13" t="s">
        <v>9</v>
      </c>
      <c r="M186" s="16">
        <v>1131</v>
      </c>
      <c r="N186" s="13" t="s">
        <v>11</v>
      </c>
      <c r="O186" s="13" t="s">
        <v>10</v>
      </c>
      <c r="P186" s="13" t="s">
        <v>631</v>
      </c>
      <c r="Q186" s="13">
        <v>4</v>
      </c>
      <c r="R186" s="13">
        <v>5</v>
      </c>
      <c r="S186" s="13">
        <v>1</v>
      </c>
      <c r="T186" s="13" t="s">
        <v>10</v>
      </c>
      <c r="U186" s="13" t="s">
        <v>68</v>
      </c>
      <c r="V186" s="13">
        <v>90</v>
      </c>
      <c r="W186" s="22">
        <f>V186/M186</f>
        <v>7.9575596816976124E-2</v>
      </c>
      <c r="X186" s="13">
        <v>2854</v>
      </c>
      <c r="Y186" s="13">
        <v>145</v>
      </c>
      <c r="Z186" s="13">
        <v>137</v>
      </c>
      <c r="AA186" s="13">
        <v>0</v>
      </c>
      <c r="AB186" s="13">
        <v>2</v>
      </c>
      <c r="AC186" s="31">
        <f>X186+Y186+Z186+AA186</f>
        <v>3136</v>
      </c>
      <c r="AD186" s="30">
        <f>AC186/M186</f>
        <v>2.7727674624226348</v>
      </c>
      <c r="AE186" s="30">
        <f>AC186/V186</f>
        <v>34.844444444444441</v>
      </c>
      <c r="AF186" s="13">
        <v>146</v>
      </c>
      <c r="AG186" s="13">
        <v>0</v>
      </c>
      <c r="AH186" s="13">
        <v>0</v>
      </c>
      <c r="AI186" s="13">
        <v>0</v>
      </c>
      <c r="AJ186" s="13">
        <f>AF186+AG186+AH186+AI186</f>
        <v>146</v>
      </c>
      <c r="AK186" s="33">
        <f>AJ186*100/M186</f>
        <v>12.908930150309461</v>
      </c>
      <c r="AL186" s="33">
        <f>AC186/AJ186</f>
        <v>21.479452054794521</v>
      </c>
      <c r="AM186" s="33">
        <f>AL186/2</f>
        <v>10.739726027397261</v>
      </c>
      <c r="AN186" s="13">
        <v>0</v>
      </c>
      <c r="AO186" s="13">
        <v>0</v>
      </c>
      <c r="AP186" s="13">
        <v>96</v>
      </c>
      <c r="AQ186" s="33">
        <f>AP186*100/M186</f>
        <v>8.4880636604774544</v>
      </c>
      <c r="AR186" s="15">
        <v>94.57289879931389</v>
      </c>
      <c r="AS186" s="33">
        <f>AR186*100/M186</f>
        <v>8.3618831829632096</v>
      </c>
      <c r="AT186" s="13"/>
      <c r="AU186" s="13">
        <v>3361</v>
      </c>
      <c r="AV186" s="33">
        <f>AU186/M186</f>
        <v>2.9717064544650751</v>
      </c>
      <c r="AW186" s="33">
        <f>AU186/AC186</f>
        <v>1.0717474489795917</v>
      </c>
      <c r="AX186" s="13"/>
      <c r="AY186" s="13"/>
      <c r="AZ186" s="13"/>
      <c r="BA186" s="13">
        <f>AX186+AY186+AZ186</f>
        <v>0</v>
      </c>
      <c r="BB186" s="15">
        <v>315.88661700744888</v>
      </c>
      <c r="BC186" s="15">
        <v>1829.0346352247605</v>
      </c>
      <c r="BD186" s="33">
        <f>BC186/M186</f>
        <v>1.6171835855214505</v>
      </c>
      <c r="BE186" s="18">
        <v>0.18818777183422486</v>
      </c>
      <c r="BF186" s="33">
        <f>BE186*2000/M186</f>
        <v>0.33278120571923053</v>
      </c>
      <c r="BG186" s="13">
        <v>15</v>
      </c>
      <c r="BH186" s="13" t="s">
        <v>11</v>
      </c>
      <c r="BI186" s="13" t="s">
        <v>11</v>
      </c>
      <c r="BJ186" s="13" t="s">
        <v>11</v>
      </c>
      <c r="BK186" s="13" t="s">
        <v>11</v>
      </c>
      <c r="BL186" s="13" t="s">
        <v>11</v>
      </c>
      <c r="BM186" s="13" t="s">
        <v>11</v>
      </c>
      <c r="BN186" s="14" t="s">
        <v>11</v>
      </c>
    </row>
    <row r="187" spans="1:66" ht="20.100000000000001" hidden="1" customHeight="1" x14ac:dyDescent="0.25">
      <c r="A187" s="12" t="s">
        <v>672</v>
      </c>
      <c r="B187" s="13" t="s">
        <v>673</v>
      </c>
      <c r="C187" s="13" t="s">
        <v>674</v>
      </c>
      <c r="D187" s="13">
        <v>44470</v>
      </c>
      <c r="E187" s="13" t="s">
        <v>672</v>
      </c>
      <c r="F187" s="13">
        <v>44026</v>
      </c>
      <c r="G187" s="13">
        <v>244400404</v>
      </c>
      <c r="H187" s="13" t="s">
        <v>19</v>
      </c>
      <c r="I187" s="13">
        <v>202</v>
      </c>
      <c r="J187" s="13">
        <v>1</v>
      </c>
      <c r="K187" s="13">
        <v>0</v>
      </c>
      <c r="L187" s="13" t="s">
        <v>675</v>
      </c>
      <c r="M187" s="13">
        <v>21124</v>
      </c>
      <c r="N187" s="13" t="s">
        <v>10</v>
      </c>
      <c r="O187" s="13" t="s">
        <v>10</v>
      </c>
      <c r="P187" s="13" t="s">
        <v>81</v>
      </c>
      <c r="Q187" s="13">
        <v>23</v>
      </c>
      <c r="R187" s="13">
        <v>168</v>
      </c>
      <c r="S187" s="13">
        <v>1</v>
      </c>
      <c r="T187" s="13" t="s">
        <v>10</v>
      </c>
      <c r="U187" s="13" t="s">
        <v>36</v>
      </c>
      <c r="V187" s="13">
        <v>1132</v>
      </c>
      <c r="W187" s="22">
        <f>V187/M187</f>
        <v>5.3588335542510891E-2</v>
      </c>
      <c r="X187" s="13">
        <v>34971</v>
      </c>
      <c r="Y187" s="13">
        <v>4956</v>
      </c>
      <c r="Z187" s="13">
        <v>4875</v>
      </c>
      <c r="AA187" s="13"/>
      <c r="AB187" s="13">
        <v>100</v>
      </c>
      <c r="AC187" s="31">
        <f>X187+Y187+Z187+AA187</f>
        <v>44802</v>
      </c>
      <c r="AD187" s="30">
        <f>AC187/M187</f>
        <v>2.120905131603863</v>
      </c>
      <c r="AE187" s="30">
        <f>AC187/V187</f>
        <v>39.577738515901061</v>
      </c>
      <c r="AF187" s="13">
        <v>3246</v>
      </c>
      <c r="AG187" s="13">
        <v>240</v>
      </c>
      <c r="AH187" s="13">
        <v>97</v>
      </c>
      <c r="AI187" s="13"/>
      <c r="AJ187" s="13">
        <f>AF187+AG187+AH187+AI187</f>
        <v>3583</v>
      </c>
      <c r="AK187" s="33">
        <f>AJ187*100/M187</f>
        <v>16.961749668623366</v>
      </c>
      <c r="AL187" s="33">
        <f>AC187/AJ187</f>
        <v>12.504046888082613</v>
      </c>
      <c r="AM187" s="33">
        <f>AL187/2</f>
        <v>6.2520234440413063</v>
      </c>
      <c r="AN187" s="13"/>
      <c r="AO187" s="13"/>
      <c r="AP187" s="13">
        <v>3201</v>
      </c>
      <c r="AQ187" s="33">
        <f>AP187*100/M187</f>
        <v>15.153380041658776</v>
      </c>
      <c r="AR187" s="13">
        <v>3201</v>
      </c>
      <c r="AS187" s="33">
        <f>AR187*100/M187</f>
        <v>15.153380041658776</v>
      </c>
      <c r="AT187" s="13"/>
      <c r="AU187" s="13">
        <v>104077</v>
      </c>
      <c r="AV187" s="33">
        <f>AU187/M187</f>
        <v>4.9269551221359595</v>
      </c>
      <c r="AW187" s="33">
        <f>AU187/AC187</f>
        <v>2.3230436141243693</v>
      </c>
      <c r="AX187" s="13"/>
      <c r="AY187" s="13"/>
      <c r="AZ187" s="13"/>
      <c r="BA187" s="13">
        <f>AX187+AY187+AZ187</f>
        <v>0</v>
      </c>
      <c r="BB187" s="13">
        <v>15800</v>
      </c>
      <c r="BC187" s="13">
        <v>71770</v>
      </c>
      <c r="BD187" s="33">
        <f>BC187/M187</f>
        <v>3.397557280818027</v>
      </c>
      <c r="BE187" s="13">
        <v>15.1</v>
      </c>
      <c r="BF187" s="33">
        <f>BE187*2000/M187</f>
        <v>1.4296534747206968</v>
      </c>
      <c r="BG187" s="13"/>
      <c r="BH187" s="13" t="s">
        <v>10</v>
      </c>
      <c r="BI187" s="13" t="s">
        <v>10</v>
      </c>
      <c r="BJ187" s="13" t="s">
        <v>10</v>
      </c>
      <c r="BK187" s="13" t="s">
        <v>11</v>
      </c>
      <c r="BL187" s="13" t="s">
        <v>10</v>
      </c>
      <c r="BM187" s="13" t="s">
        <v>10</v>
      </c>
      <c r="BN187" s="14" t="s">
        <v>11</v>
      </c>
    </row>
    <row r="188" spans="1:66" ht="20.100000000000001" hidden="1" customHeight="1" x14ac:dyDescent="0.25">
      <c r="A188" s="12" t="s">
        <v>164</v>
      </c>
      <c r="B188" s="13" t="s">
        <v>165</v>
      </c>
      <c r="C188" s="13" t="s">
        <v>15</v>
      </c>
      <c r="D188" s="13">
        <v>44220</v>
      </c>
      <c r="E188" s="13" t="s">
        <v>164</v>
      </c>
      <c r="F188" s="13">
        <v>44047</v>
      </c>
      <c r="G188" s="13">
        <v>244400404</v>
      </c>
      <c r="H188" s="13" t="s">
        <v>19</v>
      </c>
      <c r="I188" s="13">
        <v>40</v>
      </c>
      <c r="J188" s="13">
        <v>1</v>
      </c>
      <c r="K188" s="13">
        <v>0</v>
      </c>
      <c r="L188" s="13"/>
      <c r="M188" s="13">
        <v>23808</v>
      </c>
      <c r="N188" s="13" t="s">
        <v>10</v>
      </c>
      <c r="O188" s="13" t="s">
        <v>10</v>
      </c>
      <c r="P188" s="13" t="s">
        <v>37</v>
      </c>
      <c r="Q188" s="13">
        <v>34</v>
      </c>
      <c r="R188" s="13">
        <v>76</v>
      </c>
      <c r="S188" s="13">
        <v>5</v>
      </c>
      <c r="T188" s="13" t="s">
        <v>10</v>
      </c>
      <c r="U188" s="13" t="s">
        <v>166</v>
      </c>
      <c r="V188" s="13">
        <v>1230</v>
      </c>
      <c r="W188" s="22">
        <f>V188/M188</f>
        <v>5.1663306451612906E-2</v>
      </c>
      <c r="X188" s="13">
        <v>43750</v>
      </c>
      <c r="Y188" s="13">
        <v>2378</v>
      </c>
      <c r="Z188" s="13">
        <v>3502</v>
      </c>
      <c r="AA188" s="13">
        <v>175</v>
      </c>
      <c r="AB188" s="13">
        <v>114</v>
      </c>
      <c r="AC188" s="31">
        <f>X188+Y188+Z188+AA188</f>
        <v>49805</v>
      </c>
      <c r="AD188" s="30">
        <f>AC188/M188</f>
        <v>2.091943884408602</v>
      </c>
      <c r="AE188" s="30">
        <f>AC188/V188</f>
        <v>40.491869918699187</v>
      </c>
      <c r="AF188" s="13">
        <v>3664</v>
      </c>
      <c r="AG188" s="13">
        <v>116</v>
      </c>
      <c r="AH188" s="13">
        <v>236</v>
      </c>
      <c r="AI188" s="13">
        <v>39</v>
      </c>
      <c r="AJ188" s="13">
        <f>AF188+AG188+AH188+AI188</f>
        <v>4055</v>
      </c>
      <c r="AK188" s="33">
        <f>AJ188*100/M188</f>
        <v>17.03209005376344</v>
      </c>
      <c r="AL188" s="33">
        <f>AC188/AJ188</f>
        <v>12.282367447595561</v>
      </c>
      <c r="AM188" s="33">
        <f>AL188/2</f>
        <v>6.1411837237977807</v>
      </c>
      <c r="AN188" s="13">
        <v>0</v>
      </c>
      <c r="AO188" s="13">
        <v>0</v>
      </c>
      <c r="AP188" s="13">
        <v>6986</v>
      </c>
      <c r="AQ188" s="33">
        <f>AP188*100/M188</f>
        <v>29.343077956989248</v>
      </c>
      <c r="AR188" s="13">
        <v>4607</v>
      </c>
      <c r="AS188" s="33">
        <f>AR188*100/M188</f>
        <v>19.350638440860216</v>
      </c>
      <c r="AT188" s="13">
        <v>53366</v>
      </c>
      <c r="AU188" s="13">
        <v>230449</v>
      </c>
      <c r="AV188" s="33">
        <f>AU188/M188</f>
        <v>9.67947748655914</v>
      </c>
      <c r="AW188" s="33">
        <f>AU188/AC188</f>
        <v>4.6270253990563193</v>
      </c>
      <c r="AX188" s="13">
        <v>0</v>
      </c>
      <c r="AY188" s="13">
        <v>0</v>
      </c>
      <c r="AZ188" s="13">
        <v>0</v>
      </c>
      <c r="BA188" s="13">
        <f>AX188+AY188+AZ188</f>
        <v>0</v>
      </c>
      <c r="BB188" s="13">
        <v>15401</v>
      </c>
      <c r="BC188" s="13">
        <v>87993</v>
      </c>
      <c r="BD188" s="33">
        <f>BC188/M188</f>
        <v>3.6959425403225805</v>
      </c>
      <c r="BE188" s="13">
        <v>12</v>
      </c>
      <c r="BF188" s="33">
        <f>BE188*2000/M188</f>
        <v>1.0080645161290323</v>
      </c>
      <c r="BG188" s="13"/>
      <c r="BH188" s="13" t="s">
        <v>10</v>
      </c>
      <c r="BI188" s="13" t="s">
        <v>10</v>
      </c>
      <c r="BJ188" s="13" t="s">
        <v>10</v>
      </c>
      <c r="BK188" s="13" t="s">
        <v>11</v>
      </c>
      <c r="BL188" s="13" t="s">
        <v>10</v>
      </c>
      <c r="BM188" s="13" t="s">
        <v>10</v>
      </c>
      <c r="BN188" s="14" t="s">
        <v>10</v>
      </c>
    </row>
    <row r="189" spans="1:66" ht="20.100000000000001" customHeight="1" x14ac:dyDescent="0.25">
      <c r="A189" s="44" t="s">
        <v>804</v>
      </c>
      <c r="B189" s="13" t="s">
        <v>653</v>
      </c>
      <c r="C189" s="13" t="s">
        <v>654</v>
      </c>
      <c r="D189" s="13">
        <v>44540</v>
      </c>
      <c r="E189" s="13" t="s">
        <v>609</v>
      </c>
      <c r="F189" s="13">
        <v>44180</v>
      </c>
      <c r="G189" s="13">
        <v>244400552</v>
      </c>
      <c r="H189" s="13" t="s">
        <v>12</v>
      </c>
      <c r="I189" s="13">
        <v>194</v>
      </c>
      <c r="J189" s="13">
        <v>1</v>
      </c>
      <c r="K189" s="13">
        <v>1</v>
      </c>
      <c r="L189" s="13" t="s">
        <v>9</v>
      </c>
      <c r="M189" s="16">
        <v>1046</v>
      </c>
      <c r="N189" s="13" t="s">
        <v>11</v>
      </c>
      <c r="O189" s="13" t="s">
        <v>10</v>
      </c>
      <c r="P189" s="13" t="s">
        <v>631</v>
      </c>
      <c r="Q189" s="13">
        <v>4</v>
      </c>
      <c r="R189" s="13">
        <v>5</v>
      </c>
      <c r="S189" s="13">
        <v>0</v>
      </c>
      <c r="T189" s="13" t="s">
        <v>10</v>
      </c>
      <c r="U189" s="13" t="s">
        <v>68</v>
      </c>
      <c r="V189" s="13">
        <v>59</v>
      </c>
      <c r="W189" s="22">
        <f>V189/M189</f>
        <v>5.6405353728489482E-2</v>
      </c>
      <c r="X189" s="13">
        <v>1724</v>
      </c>
      <c r="Y189" s="13">
        <v>7</v>
      </c>
      <c r="Z189" s="13">
        <v>60</v>
      </c>
      <c r="AA189" s="13">
        <v>0</v>
      </c>
      <c r="AB189" s="13">
        <v>4</v>
      </c>
      <c r="AC189" s="31">
        <f>X189+Y189+Z189+AA189</f>
        <v>1791</v>
      </c>
      <c r="AD189" s="30">
        <f>AC189/M189</f>
        <v>1.7122370936902485</v>
      </c>
      <c r="AE189" s="30">
        <f>AC189/V189</f>
        <v>30.35593220338983</v>
      </c>
      <c r="AF189" s="13">
        <v>108</v>
      </c>
      <c r="AG189" s="13">
        <v>0</v>
      </c>
      <c r="AH189" s="13">
        <v>0</v>
      </c>
      <c r="AI189" s="13">
        <v>0</v>
      </c>
      <c r="AJ189" s="13">
        <f>AF189+AG189+AH189+AI189</f>
        <v>108</v>
      </c>
      <c r="AK189" s="33">
        <f>AJ189*100/M189</f>
        <v>10.325047801147228</v>
      </c>
      <c r="AL189" s="33">
        <f>AC189/AJ189</f>
        <v>16.583333333333332</v>
      </c>
      <c r="AM189" s="33">
        <f>AL189/2</f>
        <v>8.2916666666666661</v>
      </c>
      <c r="AN189" s="13">
        <v>0</v>
      </c>
      <c r="AO189" s="13">
        <v>0</v>
      </c>
      <c r="AP189" s="13">
        <v>95</v>
      </c>
      <c r="AQ189" s="33">
        <f>AP189*100/M189</f>
        <v>9.0822179732313568</v>
      </c>
      <c r="AR189" s="15">
        <v>93.587764436821047</v>
      </c>
      <c r="AS189" s="33">
        <f>AR189*100/M189</f>
        <v>8.9472050130804064</v>
      </c>
      <c r="AT189" s="13"/>
      <c r="AU189" s="13">
        <v>3183</v>
      </c>
      <c r="AV189" s="33">
        <f>AU189/M189</f>
        <v>3.0430210325047802</v>
      </c>
      <c r="AW189" s="33">
        <f>AU189/AC189</f>
        <v>1.7772194304857623</v>
      </c>
      <c r="AX189" s="13"/>
      <c r="AY189" s="13"/>
      <c r="AZ189" s="13"/>
      <c r="BA189" s="13">
        <f>AX189+AY189+AZ189</f>
        <v>0</v>
      </c>
      <c r="BB189" s="15">
        <v>299.15712643103535</v>
      </c>
      <c r="BC189" s="15">
        <v>1352.9845246868092</v>
      </c>
      <c r="BD189" s="33">
        <f>BC189/M189</f>
        <v>1.2934842492225709</v>
      </c>
      <c r="BE189" s="18">
        <v>0.17822126680997849</v>
      </c>
      <c r="BF189" s="33">
        <f>BE189*2000/M189</f>
        <v>0.34076724055445218</v>
      </c>
      <c r="BG189" s="13">
        <v>15</v>
      </c>
      <c r="BH189" s="13" t="s">
        <v>11</v>
      </c>
      <c r="BI189" s="13" t="s">
        <v>11</v>
      </c>
      <c r="BJ189" s="13" t="s">
        <v>11</v>
      </c>
      <c r="BK189" s="13" t="s">
        <v>11</v>
      </c>
      <c r="BL189" s="13" t="s">
        <v>11</v>
      </c>
      <c r="BM189" s="13" t="s">
        <v>11</v>
      </c>
      <c r="BN189" s="14" t="s">
        <v>11</v>
      </c>
    </row>
    <row r="190" spans="1:66" ht="20.100000000000001" hidden="1" customHeight="1" x14ac:dyDescent="0.25">
      <c r="A190" s="12" t="s">
        <v>221</v>
      </c>
      <c r="B190" s="13" t="s">
        <v>222</v>
      </c>
      <c r="C190" s="13" t="s">
        <v>223</v>
      </c>
      <c r="D190" s="13">
        <v>44240</v>
      </c>
      <c r="E190" s="13" t="s">
        <v>221</v>
      </c>
      <c r="F190" s="13">
        <v>44035</v>
      </c>
      <c r="G190" s="13">
        <v>244400404</v>
      </c>
      <c r="H190" s="13" t="s">
        <v>19</v>
      </c>
      <c r="I190" s="13">
        <v>56</v>
      </c>
      <c r="J190" s="13">
        <v>1</v>
      </c>
      <c r="K190" s="13">
        <v>0</v>
      </c>
      <c r="L190" s="13" t="s">
        <v>224</v>
      </c>
      <c r="M190" s="13">
        <v>21056</v>
      </c>
      <c r="N190" s="13" t="s">
        <v>11</v>
      </c>
      <c r="O190" s="13" t="s">
        <v>11</v>
      </c>
      <c r="P190" s="13"/>
      <c r="Q190" s="13">
        <v>20.5</v>
      </c>
      <c r="R190" s="13">
        <v>36</v>
      </c>
      <c r="S190" s="13">
        <v>7</v>
      </c>
      <c r="T190" s="13" t="s">
        <v>10</v>
      </c>
      <c r="U190" s="13" t="s">
        <v>117</v>
      </c>
      <c r="V190" s="13">
        <v>479</v>
      </c>
      <c r="W190" s="22">
        <f>V190/M190</f>
        <v>2.2748860182370819E-2</v>
      </c>
      <c r="X190" s="13">
        <v>33506</v>
      </c>
      <c r="Y190" s="13">
        <v>175</v>
      </c>
      <c r="Z190" s="13">
        <v>0</v>
      </c>
      <c r="AA190" s="13">
        <v>0</v>
      </c>
      <c r="AB190" s="13">
        <v>89</v>
      </c>
      <c r="AC190" s="31">
        <f>X190+Y190+Z190+AA190</f>
        <v>33681</v>
      </c>
      <c r="AD190" s="30">
        <f>AC190/M190</f>
        <v>1.5995915653495441</v>
      </c>
      <c r="AE190" s="30">
        <f>AC190/V190</f>
        <v>70.315240083507305</v>
      </c>
      <c r="AF190" s="13">
        <v>2235</v>
      </c>
      <c r="AG190" s="13">
        <v>5</v>
      </c>
      <c r="AH190" s="13">
        <v>0</v>
      </c>
      <c r="AI190" s="13">
        <v>0</v>
      </c>
      <c r="AJ190" s="13">
        <f>AF190+AG190+AH190+AI190</f>
        <v>2240</v>
      </c>
      <c r="AK190" s="33">
        <f>AJ190*100/M190</f>
        <v>10.638297872340425</v>
      </c>
      <c r="AL190" s="33">
        <f>AC190/AJ190</f>
        <v>15.036160714285714</v>
      </c>
      <c r="AM190" s="33">
        <f>AL190/2</f>
        <v>7.5180803571428569</v>
      </c>
      <c r="AN190" s="13">
        <v>0</v>
      </c>
      <c r="AO190" s="13">
        <v>0</v>
      </c>
      <c r="AP190" s="13">
        <v>4546</v>
      </c>
      <c r="AQ190" s="33">
        <f>AP190*100/M190</f>
        <v>21.590045592705167</v>
      </c>
      <c r="AR190" s="13">
        <v>3408</v>
      </c>
      <c r="AS190" s="33">
        <f>AR190*100/M190</f>
        <v>16.185410334346503</v>
      </c>
      <c r="AT190" s="13"/>
      <c r="AU190" s="13">
        <v>130792</v>
      </c>
      <c r="AV190" s="33">
        <f>AU190/M190</f>
        <v>6.2116261398176293</v>
      </c>
      <c r="AW190" s="33">
        <f>AU190/AC190</f>
        <v>3.8832576229921916</v>
      </c>
      <c r="AX190" s="13">
        <v>0</v>
      </c>
      <c r="AY190" s="13">
        <v>0</v>
      </c>
      <c r="AZ190" s="13">
        <v>0</v>
      </c>
      <c r="BA190" s="13">
        <f>AX190+AY190+AZ190</f>
        <v>0</v>
      </c>
      <c r="BB190" s="13">
        <v>7681</v>
      </c>
      <c r="BC190" s="13">
        <v>39175</v>
      </c>
      <c r="BD190" s="33">
        <f>BC190/M190</f>
        <v>1.8605148176291793</v>
      </c>
      <c r="BE190" s="13">
        <v>7</v>
      </c>
      <c r="BF190" s="33">
        <f>BE190*2000/M190</f>
        <v>0.66489361702127658</v>
      </c>
      <c r="BG190" s="13"/>
      <c r="BH190" s="13" t="s">
        <v>10</v>
      </c>
      <c r="BI190" s="13" t="s">
        <v>10</v>
      </c>
      <c r="BJ190" s="13" t="s">
        <v>11</v>
      </c>
      <c r="BK190" s="13" t="s">
        <v>10</v>
      </c>
      <c r="BL190" s="13" t="s">
        <v>10</v>
      </c>
      <c r="BM190" s="13" t="s">
        <v>11</v>
      </c>
      <c r="BN190" s="14" t="s">
        <v>10</v>
      </c>
    </row>
    <row r="191" spans="1:66" ht="20.100000000000001" customHeight="1" x14ac:dyDescent="0.25">
      <c r="A191" s="44" t="s">
        <v>802</v>
      </c>
      <c r="B191" s="13" t="s">
        <v>610</v>
      </c>
      <c r="C191" s="13" t="s">
        <v>611</v>
      </c>
      <c r="D191" s="13">
        <v>44540</v>
      </c>
      <c r="E191" s="13" t="s">
        <v>609</v>
      </c>
      <c r="F191" s="13">
        <v>44180</v>
      </c>
      <c r="G191" s="13">
        <v>244400552</v>
      </c>
      <c r="H191" s="13" t="s">
        <v>12</v>
      </c>
      <c r="I191" s="13">
        <v>178</v>
      </c>
      <c r="J191" s="13">
        <v>1</v>
      </c>
      <c r="K191" s="13">
        <v>1</v>
      </c>
      <c r="L191" s="13" t="s">
        <v>9</v>
      </c>
      <c r="M191" s="16">
        <v>2400</v>
      </c>
      <c r="N191" s="13" t="s">
        <v>11</v>
      </c>
      <c r="O191" s="13" t="s">
        <v>10</v>
      </c>
      <c r="P191" s="13" t="s">
        <v>631</v>
      </c>
      <c r="Q191" s="13">
        <v>17</v>
      </c>
      <c r="R191" s="13">
        <v>10</v>
      </c>
      <c r="S191" s="13">
        <v>1</v>
      </c>
      <c r="T191" s="13" t="s">
        <v>10</v>
      </c>
      <c r="U191" s="13" t="s">
        <v>68</v>
      </c>
      <c r="V191" s="13">
        <v>450</v>
      </c>
      <c r="W191" s="22">
        <f>V191/M191</f>
        <v>0.1875</v>
      </c>
      <c r="X191" s="13">
        <v>6530</v>
      </c>
      <c r="Y191" s="13">
        <v>97</v>
      </c>
      <c r="Z191" s="13">
        <v>560</v>
      </c>
      <c r="AA191" s="13">
        <v>0</v>
      </c>
      <c r="AB191" s="13">
        <v>12</v>
      </c>
      <c r="AC191" s="31">
        <f>X191+Y191+Z191+AA191</f>
        <v>7187</v>
      </c>
      <c r="AD191" s="30">
        <f>AC191/M191</f>
        <v>2.9945833333333334</v>
      </c>
      <c r="AE191" s="30">
        <f>AC191/V191</f>
        <v>15.971111111111112</v>
      </c>
      <c r="AF191" s="13">
        <v>507</v>
      </c>
      <c r="AG191" s="13">
        <v>1</v>
      </c>
      <c r="AH191" s="13">
        <v>30</v>
      </c>
      <c r="AI191" s="13">
        <v>0</v>
      </c>
      <c r="AJ191" s="13">
        <f>AF191+AG191+AH191+AI191</f>
        <v>538</v>
      </c>
      <c r="AK191" s="33">
        <f>AJ191*100/M191</f>
        <v>22.416666666666668</v>
      </c>
      <c r="AL191" s="33">
        <f>AC191/AJ191</f>
        <v>13.358736059479554</v>
      </c>
      <c r="AM191" s="33">
        <f>AL191/2</f>
        <v>6.6793680297397771</v>
      </c>
      <c r="AN191" s="13">
        <v>0</v>
      </c>
      <c r="AO191" s="13">
        <v>47</v>
      </c>
      <c r="AP191" s="13">
        <v>534</v>
      </c>
      <c r="AQ191" s="33">
        <f>AP191*100/M191</f>
        <v>22.25</v>
      </c>
      <c r="AR191" s="15">
        <v>526.06174957118355</v>
      </c>
      <c r="AS191" s="33">
        <f>AR191*100/M191</f>
        <v>21.919239565465979</v>
      </c>
      <c r="AT191" s="13"/>
      <c r="AU191" s="13">
        <v>18343</v>
      </c>
      <c r="AV191" s="33">
        <f>AU191/M191</f>
        <v>7.6429166666666664</v>
      </c>
      <c r="AW191" s="33">
        <f>AU191/AC191</f>
        <v>2.5522471128426325</v>
      </c>
      <c r="AX191" s="13"/>
      <c r="AY191" s="13"/>
      <c r="AZ191" s="13"/>
      <c r="BA191" s="13">
        <f>AX191+AY191+AZ191</f>
        <v>0</v>
      </c>
      <c r="BB191" s="15">
        <v>1723.9834024896265</v>
      </c>
      <c r="BC191" s="15">
        <v>6739.8673544583644</v>
      </c>
      <c r="BD191" s="33">
        <f>BC191/M191</f>
        <v>2.8082780643576517</v>
      </c>
      <c r="BE191" s="18">
        <v>1.0270539419087137</v>
      </c>
      <c r="BF191" s="33">
        <f>BE191*2000/M191</f>
        <v>0.85587828492392815</v>
      </c>
      <c r="BG191" s="13">
        <v>16</v>
      </c>
      <c r="BH191" s="13" t="s">
        <v>11</v>
      </c>
      <c r="BI191" s="13" t="s">
        <v>11</v>
      </c>
      <c r="BJ191" s="13" t="s">
        <v>11</v>
      </c>
      <c r="BK191" s="13" t="s">
        <v>11</v>
      </c>
      <c r="BL191" s="13" t="s">
        <v>11</v>
      </c>
      <c r="BM191" s="13" t="s">
        <v>11</v>
      </c>
      <c r="BN191" s="14" t="s">
        <v>11</v>
      </c>
    </row>
    <row r="192" spans="1:66" ht="20.100000000000001" customHeight="1" x14ac:dyDescent="0.25">
      <c r="A192" s="44" t="s">
        <v>806</v>
      </c>
      <c r="B192" s="13" t="s">
        <v>657</v>
      </c>
      <c r="C192" s="13" t="s">
        <v>658</v>
      </c>
      <c r="D192" s="13">
        <v>44540</v>
      </c>
      <c r="E192" s="13" t="s">
        <v>609</v>
      </c>
      <c r="F192" s="13">
        <v>44180</v>
      </c>
      <c r="G192" s="13">
        <v>244400552</v>
      </c>
      <c r="H192" s="13" t="s">
        <v>12</v>
      </c>
      <c r="I192" s="13">
        <v>196</v>
      </c>
      <c r="J192" s="13">
        <v>1</v>
      </c>
      <c r="K192" s="13">
        <v>1</v>
      </c>
      <c r="L192" s="13" t="s">
        <v>9</v>
      </c>
      <c r="M192" s="16">
        <v>694</v>
      </c>
      <c r="N192" s="13" t="s">
        <v>11</v>
      </c>
      <c r="O192" s="13" t="s">
        <v>10</v>
      </c>
      <c r="P192" s="13" t="s">
        <v>631</v>
      </c>
      <c r="Q192" s="13">
        <v>4</v>
      </c>
      <c r="R192" s="13">
        <v>0</v>
      </c>
      <c r="S192" s="13">
        <v>0</v>
      </c>
      <c r="T192" s="13" t="s">
        <v>10</v>
      </c>
      <c r="U192" s="13" t="s">
        <v>68</v>
      </c>
      <c r="V192" s="13">
        <v>38</v>
      </c>
      <c r="W192" s="22">
        <f>V192/M192</f>
        <v>5.4755043227665709E-2</v>
      </c>
      <c r="X192" s="13">
        <v>899</v>
      </c>
      <c r="Y192" s="13">
        <v>0</v>
      </c>
      <c r="Z192" s="13">
        <v>47</v>
      </c>
      <c r="AA192" s="13">
        <v>0</v>
      </c>
      <c r="AB192" s="13">
        <v>2</v>
      </c>
      <c r="AC192" s="31">
        <f>X192+Y192+Z192+AA192</f>
        <v>946</v>
      </c>
      <c r="AD192" s="30">
        <f>AC192/M192</f>
        <v>1.3631123919308357</v>
      </c>
      <c r="AE192" s="30">
        <f>AC192/V192</f>
        <v>24.894736842105264</v>
      </c>
      <c r="AF192" s="13">
        <v>32</v>
      </c>
      <c r="AG192" s="13">
        <v>0</v>
      </c>
      <c r="AH192" s="13">
        <v>0</v>
      </c>
      <c r="AI192" s="13">
        <v>0</v>
      </c>
      <c r="AJ192" s="13">
        <f>AF192+AG192+AH192+AI192</f>
        <v>32</v>
      </c>
      <c r="AK192" s="33">
        <f>AJ192*100/M192</f>
        <v>4.6109510086455332</v>
      </c>
      <c r="AL192" s="33">
        <f>AC192/AJ192</f>
        <v>29.5625</v>
      </c>
      <c r="AM192" s="33">
        <f>AL192/2</f>
        <v>14.78125</v>
      </c>
      <c r="AN192" s="13">
        <v>0</v>
      </c>
      <c r="AO192" s="13">
        <v>0</v>
      </c>
      <c r="AP192" s="13">
        <v>15</v>
      </c>
      <c r="AQ192" s="33">
        <f>AP192*100/M192</f>
        <v>2.1613832853025938</v>
      </c>
      <c r="AR192" s="15">
        <v>14.777015437392796</v>
      </c>
      <c r="AS192" s="33">
        <f>AR192*100/M192</f>
        <v>2.129252944869279</v>
      </c>
      <c r="AT192" s="13"/>
      <c r="AU192" s="13">
        <v>586</v>
      </c>
      <c r="AV192" s="33">
        <f>AU192/M192</f>
        <v>0.8443804034582133</v>
      </c>
      <c r="AW192" s="33">
        <f>AU192/AC192</f>
        <v>0.61945031712473575</v>
      </c>
      <c r="AX192" s="13"/>
      <c r="AY192" s="13"/>
      <c r="AZ192" s="13"/>
      <c r="BA192" s="13">
        <f>AX192+AY192+AZ192</f>
        <v>0</v>
      </c>
      <c r="BB192" s="15">
        <v>55.075738639204118</v>
      </c>
      <c r="BC192" s="15">
        <v>400.88430361090639</v>
      </c>
      <c r="BD192" s="33">
        <f>BC192/M192</f>
        <v>0.57764308877652215</v>
      </c>
      <c r="BE192" s="18">
        <v>3.2811078338249262E-2</v>
      </c>
      <c r="BF192" s="33">
        <f>BE192*2000/M192</f>
        <v>9.4556421724061271E-2</v>
      </c>
      <c r="BG192" s="13">
        <v>15</v>
      </c>
      <c r="BH192" s="13" t="s">
        <v>11</v>
      </c>
      <c r="BI192" s="13" t="s">
        <v>11</v>
      </c>
      <c r="BJ192" s="13" t="s">
        <v>11</v>
      </c>
      <c r="BK192" s="13" t="s">
        <v>11</v>
      </c>
      <c r="BL192" s="13" t="s">
        <v>11</v>
      </c>
      <c r="BM192" s="13" t="s">
        <v>11</v>
      </c>
      <c r="BN192" s="14" t="s">
        <v>11</v>
      </c>
    </row>
    <row r="193" spans="1:66" ht="20.100000000000001" customHeight="1" x14ac:dyDescent="0.25">
      <c r="A193" s="43" t="s">
        <v>156</v>
      </c>
      <c r="B193" s="13" t="s">
        <v>157</v>
      </c>
      <c r="C193" s="13" t="s">
        <v>158</v>
      </c>
      <c r="D193" s="13">
        <v>44170</v>
      </c>
      <c r="E193" s="13" t="s">
        <v>156</v>
      </c>
      <c r="F193" s="13">
        <v>44214</v>
      </c>
      <c r="G193" s="13">
        <v>244400537</v>
      </c>
      <c r="H193" s="13" t="s">
        <v>104</v>
      </c>
      <c r="I193" s="13">
        <v>38</v>
      </c>
      <c r="J193" s="13">
        <v>1</v>
      </c>
      <c r="K193" s="13">
        <v>1</v>
      </c>
      <c r="L193" s="13" t="s">
        <v>103</v>
      </c>
      <c r="M193" s="13">
        <v>2125</v>
      </c>
      <c r="N193" s="13" t="s">
        <v>11</v>
      </c>
      <c r="O193" s="13" t="s">
        <v>10</v>
      </c>
      <c r="P193" s="13" t="s">
        <v>33</v>
      </c>
      <c r="Q193" s="13">
        <v>6</v>
      </c>
      <c r="R193" s="13">
        <v>31</v>
      </c>
      <c r="S193" s="13">
        <v>1</v>
      </c>
      <c r="T193" s="13" t="s">
        <v>11</v>
      </c>
      <c r="U193" s="13" t="s">
        <v>17</v>
      </c>
      <c r="V193" s="13">
        <v>105</v>
      </c>
      <c r="W193" s="22">
        <f>V193/M193</f>
        <v>4.9411764705882349E-2</v>
      </c>
      <c r="X193" s="13">
        <v>4045</v>
      </c>
      <c r="Y193" s="13">
        <v>103</v>
      </c>
      <c r="Z193" s="13">
        <v>462</v>
      </c>
      <c r="AA193" s="13">
        <v>0</v>
      </c>
      <c r="AB193" s="13">
        <v>5</v>
      </c>
      <c r="AC193" s="31">
        <f>X193+Y193+Z193+AA193</f>
        <v>4610</v>
      </c>
      <c r="AD193" s="30">
        <f>AC193/M193</f>
        <v>2.1694117647058824</v>
      </c>
      <c r="AE193" s="30">
        <f>AC193/V193</f>
        <v>43.904761904761905</v>
      </c>
      <c r="AF193" s="13">
        <v>275</v>
      </c>
      <c r="AG193" s="13">
        <v>0</v>
      </c>
      <c r="AH193" s="13">
        <v>33</v>
      </c>
      <c r="AI193" s="13">
        <v>0</v>
      </c>
      <c r="AJ193" s="13">
        <f>AF193+AG193+AH193+AI193</f>
        <v>308</v>
      </c>
      <c r="AK193" s="33">
        <f>AJ193*100/M193</f>
        <v>14.494117647058824</v>
      </c>
      <c r="AL193" s="33">
        <f>AC193/AJ193</f>
        <v>14.967532467532468</v>
      </c>
      <c r="AM193" s="33">
        <f>AL193/2</f>
        <v>7.4837662337662341</v>
      </c>
      <c r="AN193" s="13">
        <v>0</v>
      </c>
      <c r="AO193" s="13">
        <v>42</v>
      </c>
      <c r="AP193" s="13">
        <v>242</v>
      </c>
      <c r="AQ193" s="33">
        <f>AP193*100/M193</f>
        <v>11.388235294117647</v>
      </c>
      <c r="AR193" s="15">
        <v>166.69230769230768</v>
      </c>
      <c r="AS193" s="33">
        <f>AR193*100/M193</f>
        <v>7.8443438914027155</v>
      </c>
      <c r="AT193" s="13">
        <v>1428</v>
      </c>
      <c r="AU193" s="13">
        <v>6586</v>
      </c>
      <c r="AV193" s="33">
        <f>AU193/M193</f>
        <v>3.0992941176470588</v>
      </c>
      <c r="AW193" s="33">
        <f>AU193/AC193</f>
        <v>1.4286334056399133</v>
      </c>
      <c r="AX193" s="13">
        <v>916</v>
      </c>
      <c r="AY193" s="13">
        <v>2</v>
      </c>
      <c r="AZ193" s="13">
        <v>33</v>
      </c>
      <c r="BA193" s="13">
        <f>AX193+AY193+AZ193</f>
        <v>951</v>
      </c>
      <c r="BB193" s="15">
        <v>743.1059821008007</v>
      </c>
      <c r="BC193" s="15">
        <v>5206.151351351351</v>
      </c>
      <c r="BD193" s="33">
        <f>BC193/M193</f>
        <v>2.449953577106518</v>
      </c>
      <c r="BE193" s="16">
        <v>0.4</v>
      </c>
      <c r="BF193" s="33">
        <f>BE193*2000/M193</f>
        <v>0.37647058823529411</v>
      </c>
      <c r="BG193" s="13">
        <v>15</v>
      </c>
      <c r="BH193" s="13" t="s">
        <v>10</v>
      </c>
      <c r="BI193" s="13" t="s">
        <v>10</v>
      </c>
      <c r="BJ193" s="13" t="s">
        <v>11</v>
      </c>
      <c r="BK193" s="13" t="s">
        <v>11</v>
      </c>
      <c r="BL193" s="13" t="s">
        <v>10</v>
      </c>
      <c r="BM193" s="13" t="s">
        <v>11</v>
      </c>
      <c r="BN193" s="14" t="s">
        <v>11</v>
      </c>
    </row>
    <row r="194" spans="1:66" ht="20.100000000000001" customHeight="1" x14ac:dyDescent="0.25">
      <c r="A194" s="43" t="s">
        <v>682</v>
      </c>
      <c r="B194" s="13" t="s">
        <v>683</v>
      </c>
      <c r="C194" s="13" t="s">
        <v>684</v>
      </c>
      <c r="D194" s="13">
        <v>44116</v>
      </c>
      <c r="E194" s="13" t="s">
        <v>682</v>
      </c>
      <c r="F194" s="13">
        <v>44216</v>
      </c>
      <c r="G194" s="13">
        <v>200067635</v>
      </c>
      <c r="H194" s="13" t="s">
        <v>82</v>
      </c>
      <c r="I194" s="13">
        <v>205</v>
      </c>
      <c r="J194" s="13">
        <v>1</v>
      </c>
      <c r="K194" s="13">
        <v>1</v>
      </c>
      <c r="L194" s="13" t="s">
        <v>685</v>
      </c>
      <c r="M194" s="13">
        <v>4169</v>
      </c>
      <c r="N194" s="13" t="s">
        <v>11</v>
      </c>
      <c r="O194" s="13" t="s">
        <v>11</v>
      </c>
      <c r="P194" s="13"/>
      <c r="Q194" s="13">
        <v>7</v>
      </c>
      <c r="R194" s="13">
        <v>4</v>
      </c>
      <c r="S194" s="13">
        <v>1</v>
      </c>
      <c r="T194" s="13" t="s">
        <v>10</v>
      </c>
      <c r="U194" s="13" t="s">
        <v>17</v>
      </c>
      <c r="V194" s="13">
        <v>168</v>
      </c>
      <c r="W194" s="22">
        <f>V194/M194</f>
        <v>4.0297433437275126E-2</v>
      </c>
      <c r="X194" s="13">
        <v>6606</v>
      </c>
      <c r="Y194" s="13">
        <v>1</v>
      </c>
      <c r="Z194" s="13">
        <v>2062</v>
      </c>
      <c r="AA194" s="13">
        <v>0</v>
      </c>
      <c r="AB194" s="13">
        <v>13</v>
      </c>
      <c r="AC194" s="31">
        <f>X194+Y194+Z194+AA194</f>
        <v>8669</v>
      </c>
      <c r="AD194" s="30">
        <f>AC194/M194</f>
        <v>2.0793955384984408</v>
      </c>
      <c r="AE194" s="30">
        <f>AC194/V194</f>
        <v>51.601190476190474</v>
      </c>
      <c r="AF194" s="13">
        <v>693</v>
      </c>
      <c r="AG194" s="13">
        <v>0</v>
      </c>
      <c r="AH194" s="13">
        <v>224</v>
      </c>
      <c r="AI194" s="13">
        <v>0</v>
      </c>
      <c r="AJ194" s="13">
        <f>AF194+AG194+AH194+AI194</f>
        <v>917</v>
      </c>
      <c r="AK194" s="33">
        <f>AJ194*100/M194</f>
        <v>21.995682417846005</v>
      </c>
      <c r="AL194" s="33">
        <f>AC194/AJ194</f>
        <v>9.4536532170119951</v>
      </c>
      <c r="AM194" s="33">
        <f>AL194/2</f>
        <v>4.7268266085059976</v>
      </c>
      <c r="AN194" s="13">
        <v>7</v>
      </c>
      <c r="AO194" s="13">
        <v>35</v>
      </c>
      <c r="AP194" s="13">
        <v>774</v>
      </c>
      <c r="AQ194" s="33">
        <f>AP194*100/M194</f>
        <v>18.565603262173184</v>
      </c>
      <c r="AR194" s="13">
        <v>517</v>
      </c>
      <c r="AS194" s="33">
        <f>AR194*100/M194</f>
        <v>12.401055408970976</v>
      </c>
      <c r="AT194" s="13"/>
      <c r="AU194" s="13">
        <v>17321</v>
      </c>
      <c r="AV194" s="33">
        <f>AU194/M194</f>
        <v>4.1547133605181097</v>
      </c>
      <c r="AW194" s="33">
        <f>AU194/AC194</f>
        <v>1.9980389895028261</v>
      </c>
      <c r="AX194" s="13">
        <v>1080</v>
      </c>
      <c r="AY194" s="13">
        <v>2</v>
      </c>
      <c r="AZ194" s="13">
        <v>9</v>
      </c>
      <c r="BA194" s="13">
        <f>AX194+AY194+AZ194</f>
        <v>1091</v>
      </c>
      <c r="BB194" s="13">
        <v>2320</v>
      </c>
      <c r="BC194" s="13">
        <v>11266</v>
      </c>
      <c r="BD194" s="33">
        <f>BC194/M194</f>
        <v>2.702326697049652</v>
      </c>
      <c r="BE194" s="13">
        <v>0.8</v>
      </c>
      <c r="BF194" s="33">
        <f>BE194*2000/M194</f>
        <v>0.3837850803550012</v>
      </c>
      <c r="BG194" s="13">
        <v>26</v>
      </c>
      <c r="BH194" s="13" t="s">
        <v>10</v>
      </c>
      <c r="BI194" s="13" t="s">
        <v>10</v>
      </c>
      <c r="BJ194" s="13" t="s">
        <v>10</v>
      </c>
      <c r="BK194" s="13" t="s">
        <v>10</v>
      </c>
      <c r="BL194" s="13" t="s">
        <v>10</v>
      </c>
      <c r="BM194" s="13" t="s">
        <v>11</v>
      </c>
      <c r="BN194" s="14" t="s">
        <v>11</v>
      </c>
    </row>
    <row r="195" spans="1:66" ht="20.100000000000001" hidden="1" customHeight="1" x14ac:dyDescent="0.25">
      <c r="A195" s="17" t="s">
        <v>781</v>
      </c>
      <c r="B195" s="13" t="s">
        <v>303</v>
      </c>
      <c r="C195" s="13" t="s">
        <v>304</v>
      </c>
      <c r="D195" s="13">
        <v>44100</v>
      </c>
      <c r="E195" s="13" t="s">
        <v>296</v>
      </c>
      <c r="F195" s="13">
        <v>44109</v>
      </c>
      <c r="G195" s="13">
        <v>244400404</v>
      </c>
      <c r="H195" s="13" t="s">
        <v>19</v>
      </c>
      <c r="I195" s="13">
        <v>81</v>
      </c>
      <c r="J195" s="13">
        <v>1</v>
      </c>
      <c r="K195" s="13">
        <v>0</v>
      </c>
      <c r="L195" s="13" t="s">
        <v>298</v>
      </c>
      <c r="M195" s="16">
        <v>0</v>
      </c>
      <c r="N195" s="13" t="s">
        <v>10</v>
      </c>
      <c r="O195" s="13" t="s">
        <v>11</v>
      </c>
      <c r="P195" s="13"/>
      <c r="Q195" s="13">
        <v>27.5</v>
      </c>
      <c r="R195" s="13">
        <v>15</v>
      </c>
      <c r="S195" s="13">
        <v>0</v>
      </c>
      <c r="T195" s="13" t="s">
        <v>10</v>
      </c>
      <c r="U195" s="13" t="s">
        <v>809</v>
      </c>
      <c r="V195" s="13">
        <v>124</v>
      </c>
      <c r="W195" s="22" t="e">
        <f>V195/M195</f>
        <v>#DIV/0!</v>
      </c>
      <c r="X195" s="13">
        <v>12064</v>
      </c>
      <c r="Y195" s="13">
        <v>243</v>
      </c>
      <c r="Z195" s="13">
        <v>1255</v>
      </c>
      <c r="AA195" s="13">
        <v>0</v>
      </c>
      <c r="AB195" s="13">
        <v>33</v>
      </c>
      <c r="AC195" s="31">
        <f>X195+Y195+Z195+AA195</f>
        <v>13562</v>
      </c>
      <c r="AD195" s="30" t="e">
        <f>AC195/M195</f>
        <v>#DIV/0!</v>
      </c>
      <c r="AE195" s="30">
        <f>AC195/V195</f>
        <v>109.37096774193549</v>
      </c>
      <c r="AF195" s="13">
        <v>1476</v>
      </c>
      <c r="AG195" s="13">
        <v>21</v>
      </c>
      <c r="AH195" s="13">
        <v>45</v>
      </c>
      <c r="AI195" s="13">
        <v>0</v>
      </c>
      <c r="AJ195" s="13">
        <f>AF195+AG195+AH195+AI195</f>
        <v>1542</v>
      </c>
      <c r="AK195" s="33" t="e">
        <f>AJ195*100/M195</f>
        <v>#DIV/0!</v>
      </c>
      <c r="AL195" s="33">
        <f>AC195/AJ195</f>
        <v>8.7950713359273678</v>
      </c>
      <c r="AM195" s="33">
        <f>AL195/2</f>
        <v>4.3975356679636839</v>
      </c>
      <c r="AN195" s="13">
        <v>0</v>
      </c>
      <c r="AO195" s="13">
        <v>0</v>
      </c>
      <c r="AP195" s="13">
        <v>1750</v>
      </c>
      <c r="AQ195" s="33" t="e">
        <f>AP195*100/M195</f>
        <v>#DIV/0!</v>
      </c>
      <c r="AR195" s="13"/>
      <c r="AS195" s="33" t="e">
        <f>AR195*100/M195</f>
        <v>#DIV/0!</v>
      </c>
      <c r="AT195" s="13">
        <v>29284</v>
      </c>
      <c r="AU195" s="13">
        <v>89205</v>
      </c>
      <c r="AV195" s="33" t="e">
        <f>AU195/M195</f>
        <v>#DIV/0!</v>
      </c>
      <c r="AW195" s="33">
        <f>AU195/AC195</f>
        <v>6.5775696799882022</v>
      </c>
      <c r="AX195" s="13">
        <v>0</v>
      </c>
      <c r="AY195" s="13">
        <v>0</v>
      </c>
      <c r="AZ195" s="13">
        <v>0</v>
      </c>
      <c r="BA195" s="13">
        <f>AX195+AY195+AZ195</f>
        <v>0</v>
      </c>
      <c r="BB195" s="13"/>
      <c r="BC195" s="13">
        <v>0</v>
      </c>
      <c r="BD195" s="33" t="e">
        <f>BC195/M195</f>
        <v>#DIV/0!</v>
      </c>
      <c r="BE195" s="13"/>
      <c r="BF195" s="33" t="e">
        <f>BE195*2000/M195</f>
        <v>#DIV/0!</v>
      </c>
      <c r="BG195" s="13"/>
      <c r="BH195" s="13" t="s">
        <v>11</v>
      </c>
      <c r="BI195" s="13" t="s">
        <v>11</v>
      </c>
      <c r="BJ195" s="13" t="s">
        <v>11</v>
      </c>
      <c r="BK195" s="13" t="s">
        <v>11</v>
      </c>
      <c r="BL195" s="13" t="s">
        <v>10</v>
      </c>
      <c r="BM195" s="13" t="s">
        <v>11</v>
      </c>
      <c r="BN195" s="14" t="s">
        <v>10</v>
      </c>
    </row>
    <row r="196" spans="1:66" ht="20.100000000000001" hidden="1" customHeight="1" x14ac:dyDescent="0.25">
      <c r="A196" s="17" t="s">
        <v>783</v>
      </c>
      <c r="B196" s="13" t="s">
        <v>407</v>
      </c>
      <c r="C196" s="13" t="s">
        <v>408</v>
      </c>
      <c r="D196" s="13">
        <v>44100</v>
      </c>
      <c r="E196" s="13" t="s">
        <v>296</v>
      </c>
      <c r="F196" s="13">
        <v>44109</v>
      </c>
      <c r="G196" s="13">
        <v>244400404</v>
      </c>
      <c r="H196" s="13" t="s">
        <v>19</v>
      </c>
      <c r="I196" s="13">
        <v>113</v>
      </c>
      <c r="J196" s="13">
        <v>1</v>
      </c>
      <c r="K196" s="13">
        <v>0</v>
      </c>
      <c r="L196" s="13" t="s">
        <v>335</v>
      </c>
      <c r="M196" s="16">
        <v>0</v>
      </c>
      <c r="N196" s="13" t="s">
        <v>10</v>
      </c>
      <c r="O196" s="13" t="s">
        <v>11</v>
      </c>
      <c r="P196" s="13"/>
      <c r="Q196" s="13">
        <v>27.5</v>
      </c>
      <c r="R196" s="13">
        <v>15</v>
      </c>
      <c r="S196" s="13">
        <v>4</v>
      </c>
      <c r="T196" s="13" t="s">
        <v>10</v>
      </c>
      <c r="U196" s="13" t="s">
        <v>809</v>
      </c>
      <c r="V196" s="13">
        <v>307</v>
      </c>
      <c r="W196" s="22" t="e">
        <f>V196/M196</f>
        <v>#DIV/0!</v>
      </c>
      <c r="X196" s="13">
        <v>14194</v>
      </c>
      <c r="Y196" s="13">
        <v>247</v>
      </c>
      <c r="Z196" s="13">
        <v>1395</v>
      </c>
      <c r="AA196" s="13">
        <v>0</v>
      </c>
      <c r="AB196" s="13">
        <v>33</v>
      </c>
      <c r="AC196" s="31">
        <f>X196+Y196+Z196+AA196</f>
        <v>15836</v>
      </c>
      <c r="AD196" s="30" t="e">
        <f>AC196/M196</f>
        <v>#DIV/0!</v>
      </c>
      <c r="AE196" s="30">
        <f>AC196/V196</f>
        <v>51.583061889250814</v>
      </c>
      <c r="AF196" s="13">
        <v>1663</v>
      </c>
      <c r="AG196" s="13">
        <v>23</v>
      </c>
      <c r="AH196" s="13">
        <v>75</v>
      </c>
      <c r="AI196" s="13">
        <v>0</v>
      </c>
      <c r="AJ196" s="13">
        <f>AF196+AG196+AH196+AI196</f>
        <v>1761</v>
      </c>
      <c r="AK196" s="33" t="e">
        <f>AJ196*100/M196</f>
        <v>#DIV/0!</v>
      </c>
      <c r="AL196" s="33">
        <f>AC196/AJ196</f>
        <v>8.9926178307779665</v>
      </c>
      <c r="AM196" s="33">
        <f>AL196/2</f>
        <v>4.4963089153889833</v>
      </c>
      <c r="AN196" s="13">
        <v>0</v>
      </c>
      <c r="AO196" s="13">
        <v>0</v>
      </c>
      <c r="AP196" s="13">
        <v>1820</v>
      </c>
      <c r="AQ196" s="33" t="e">
        <f>AP196*100/M196</f>
        <v>#DIV/0!</v>
      </c>
      <c r="AR196" s="13"/>
      <c r="AS196" s="33" t="e">
        <f>AR196*100/M196</f>
        <v>#DIV/0!</v>
      </c>
      <c r="AT196" s="13">
        <v>37253</v>
      </c>
      <c r="AU196" s="13">
        <v>93015</v>
      </c>
      <c r="AV196" s="33" t="e">
        <f>AU196/M196</f>
        <v>#DIV/0!</v>
      </c>
      <c r="AW196" s="33">
        <f>AU196/AC196</f>
        <v>5.8736423339227075</v>
      </c>
      <c r="AX196" s="13">
        <v>0</v>
      </c>
      <c r="AY196" s="13">
        <v>0</v>
      </c>
      <c r="AZ196" s="13">
        <v>0</v>
      </c>
      <c r="BA196" s="13">
        <f>AX196+AY196+AZ196</f>
        <v>0</v>
      </c>
      <c r="BB196" s="13"/>
      <c r="BC196" s="13">
        <v>0</v>
      </c>
      <c r="BD196" s="33" t="e">
        <f>BC196/M196</f>
        <v>#DIV/0!</v>
      </c>
      <c r="BE196" s="13"/>
      <c r="BF196" s="33" t="e">
        <f>BE196*2000/M196</f>
        <v>#DIV/0!</v>
      </c>
      <c r="BG196" s="13"/>
      <c r="BH196" s="13" t="s">
        <v>11</v>
      </c>
      <c r="BI196" s="13" t="s">
        <v>11</v>
      </c>
      <c r="BJ196" s="13" t="s">
        <v>11</v>
      </c>
      <c r="BK196" s="13" t="s">
        <v>11</v>
      </c>
      <c r="BL196" s="13" t="s">
        <v>11</v>
      </c>
      <c r="BM196" s="13" t="s">
        <v>11</v>
      </c>
      <c r="BN196" s="14" t="s">
        <v>10</v>
      </c>
    </row>
    <row r="197" spans="1:66" ht="20.100000000000001" hidden="1" customHeight="1" x14ac:dyDescent="0.25">
      <c r="A197" s="17" t="s">
        <v>782</v>
      </c>
      <c r="B197" s="13" t="s">
        <v>333</v>
      </c>
      <c r="C197" s="13" t="s">
        <v>334</v>
      </c>
      <c r="D197" s="13">
        <v>44300</v>
      </c>
      <c r="E197" s="13" t="s">
        <v>296</v>
      </c>
      <c r="F197" s="13">
        <v>44109</v>
      </c>
      <c r="G197" s="13">
        <v>244400404</v>
      </c>
      <c r="H197" s="13" t="s">
        <v>19</v>
      </c>
      <c r="I197" s="13">
        <v>91</v>
      </c>
      <c r="J197" s="13">
        <v>1</v>
      </c>
      <c r="K197" s="13">
        <v>0</v>
      </c>
      <c r="L197" s="13" t="s">
        <v>335</v>
      </c>
      <c r="M197" s="16">
        <v>0</v>
      </c>
      <c r="N197" s="13" t="s">
        <v>10</v>
      </c>
      <c r="O197" s="13" t="s">
        <v>11</v>
      </c>
      <c r="P197" s="13"/>
      <c r="Q197" s="13">
        <v>27.5</v>
      </c>
      <c r="R197" s="13">
        <v>17</v>
      </c>
      <c r="S197" s="13">
        <v>2</v>
      </c>
      <c r="T197" s="13" t="s">
        <v>10</v>
      </c>
      <c r="U197" s="13" t="s">
        <v>809</v>
      </c>
      <c r="V197" s="13">
        <v>236</v>
      </c>
      <c r="W197" s="22" t="e">
        <f>V197/M197</f>
        <v>#DIV/0!</v>
      </c>
      <c r="X197" s="13">
        <v>10990</v>
      </c>
      <c r="Y197" s="13">
        <v>0</v>
      </c>
      <c r="Z197" s="13">
        <v>536</v>
      </c>
      <c r="AA197" s="13">
        <v>0</v>
      </c>
      <c r="AB197" s="13">
        <v>39</v>
      </c>
      <c r="AC197" s="31">
        <f>X197+Y197+Z197+AA197</f>
        <v>11526</v>
      </c>
      <c r="AD197" s="30" t="e">
        <f>AC197/M197</f>
        <v>#DIV/0!</v>
      </c>
      <c r="AE197" s="30">
        <f>AC197/V197</f>
        <v>48.83898305084746</v>
      </c>
      <c r="AF197" s="13">
        <v>1489</v>
      </c>
      <c r="AG197" s="13">
        <v>0</v>
      </c>
      <c r="AH197" s="13">
        <v>48</v>
      </c>
      <c r="AI197" s="13">
        <v>0</v>
      </c>
      <c r="AJ197" s="13">
        <f>AF197+AG197+AH197+AI197</f>
        <v>1537</v>
      </c>
      <c r="AK197" s="33" t="e">
        <f>AJ197*100/M197</f>
        <v>#DIV/0!</v>
      </c>
      <c r="AL197" s="33">
        <f>AC197/AJ197</f>
        <v>7.4990240728692257</v>
      </c>
      <c r="AM197" s="33">
        <f>AL197/2</f>
        <v>3.7495120364346128</v>
      </c>
      <c r="AN197" s="13">
        <v>0</v>
      </c>
      <c r="AO197" s="13">
        <v>0</v>
      </c>
      <c r="AP197" s="13">
        <v>2528</v>
      </c>
      <c r="AQ197" s="33" t="e">
        <f>AP197*100/M197</f>
        <v>#DIV/0!</v>
      </c>
      <c r="AR197" s="13"/>
      <c r="AS197" s="33" t="e">
        <f>AR197*100/M197</f>
        <v>#DIV/0!</v>
      </c>
      <c r="AT197" s="13">
        <v>41828</v>
      </c>
      <c r="AU197" s="13">
        <v>79590</v>
      </c>
      <c r="AV197" s="33" t="e">
        <f>AU197/M197</f>
        <v>#DIV/0!</v>
      </c>
      <c r="AW197" s="33">
        <f>AU197/AC197</f>
        <v>6.9052576782925561</v>
      </c>
      <c r="AX197" s="13">
        <v>0</v>
      </c>
      <c r="AY197" s="13">
        <v>0</v>
      </c>
      <c r="AZ197" s="13">
        <v>0</v>
      </c>
      <c r="BA197" s="13">
        <f>AX197+AY197+AZ197</f>
        <v>0</v>
      </c>
      <c r="BB197" s="13"/>
      <c r="BC197" s="13">
        <v>0</v>
      </c>
      <c r="BD197" s="33" t="e">
        <f>BC197/M197</f>
        <v>#DIV/0!</v>
      </c>
      <c r="BE197" s="13"/>
      <c r="BF197" s="33" t="e">
        <f>BE197*2000/M197</f>
        <v>#DIV/0!</v>
      </c>
      <c r="BG197" s="13"/>
      <c r="BH197" s="13" t="s">
        <v>10</v>
      </c>
      <c r="BI197" s="13" t="s">
        <v>10</v>
      </c>
      <c r="BJ197" s="13" t="s">
        <v>11</v>
      </c>
      <c r="BK197" s="13" t="s">
        <v>11</v>
      </c>
      <c r="BL197" s="13" t="s">
        <v>11</v>
      </c>
      <c r="BM197" s="13" t="s">
        <v>11</v>
      </c>
      <c r="BN197" s="14" t="s">
        <v>10</v>
      </c>
    </row>
    <row r="198" spans="1:66" ht="20.100000000000001" hidden="1" customHeight="1" x14ac:dyDescent="0.25">
      <c r="A198" s="17" t="s">
        <v>785</v>
      </c>
      <c r="B198" s="13" t="s">
        <v>417</v>
      </c>
      <c r="C198" s="13" t="s">
        <v>418</v>
      </c>
      <c r="D198" s="13">
        <v>44300</v>
      </c>
      <c r="E198" s="13" t="s">
        <v>296</v>
      </c>
      <c r="F198" s="13">
        <v>44109</v>
      </c>
      <c r="G198" s="13">
        <v>244400404</v>
      </c>
      <c r="H198" s="13" t="s">
        <v>19</v>
      </c>
      <c r="I198" s="13">
        <v>117</v>
      </c>
      <c r="J198" s="13">
        <v>1</v>
      </c>
      <c r="K198" s="13">
        <v>0</v>
      </c>
      <c r="L198" s="13" t="s">
        <v>298</v>
      </c>
      <c r="M198" s="16">
        <v>0</v>
      </c>
      <c r="N198" s="13" t="s">
        <v>10</v>
      </c>
      <c r="O198" s="13" t="s">
        <v>11</v>
      </c>
      <c r="P198" s="13"/>
      <c r="Q198" s="13">
        <v>36</v>
      </c>
      <c r="R198" s="13">
        <v>99</v>
      </c>
      <c r="S198" s="13">
        <v>26</v>
      </c>
      <c r="T198" s="13" t="s">
        <v>10</v>
      </c>
      <c r="U198" s="13" t="s">
        <v>809</v>
      </c>
      <c r="V198" s="13">
        <v>1615</v>
      </c>
      <c r="W198" s="22" t="e">
        <f>V198/M198</f>
        <v>#DIV/0!</v>
      </c>
      <c r="X198" s="13">
        <v>38160</v>
      </c>
      <c r="Y198" s="13">
        <v>4855</v>
      </c>
      <c r="Z198" s="13">
        <v>4655</v>
      </c>
      <c r="AA198" s="13">
        <v>46</v>
      </c>
      <c r="AB198" s="13">
        <v>88</v>
      </c>
      <c r="AC198" s="31">
        <f>X198+Y198+Z198+AA198</f>
        <v>47716</v>
      </c>
      <c r="AD198" s="30" t="e">
        <f>AC198/M198</f>
        <v>#DIV/0!</v>
      </c>
      <c r="AE198" s="30">
        <f>AC198/V198</f>
        <v>29.545510835913312</v>
      </c>
      <c r="AF198" s="13">
        <v>5994</v>
      </c>
      <c r="AG198" s="13">
        <v>184</v>
      </c>
      <c r="AH198" s="13">
        <v>276</v>
      </c>
      <c r="AI198" s="13">
        <v>0</v>
      </c>
      <c r="AJ198" s="13">
        <f>AF198+AG198+AH198+AI198</f>
        <v>6454</v>
      </c>
      <c r="AK198" s="33" t="e">
        <f>AJ198*100/M198</f>
        <v>#DIV/0!</v>
      </c>
      <c r="AL198" s="33">
        <f>AC198/AJ198</f>
        <v>7.3932444995351716</v>
      </c>
      <c r="AM198" s="33">
        <f>AL198/2</f>
        <v>3.6966222497675858</v>
      </c>
      <c r="AN198" s="13">
        <v>0</v>
      </c>
      <c r="AO198" s="13">
        <v>0</v>
      </c>
      <c r="AP198" s="13">
        <v>7600</v>
      </c>
      <c r="AQ198" s="33" t="e">
        <f>AP198*100/M198</f>
        <v>#DIV/0!</v>
      </c>
      <c r="AR198" s="13"/>
      <c r="AS198" s="33" t="e">
        <f>AR198*100/M198</f>
        <v>#DIV/0!</v>
      </c>
      <c r="AT198" s="13">
        <v>130454</v>
      </c>
      <c r="AU198" s="13">
        <v>382423</v>
      </c>
      <c r="AV198" s="33" t="e">
        <f>AU198/M198</f>
        <v>#DIV/0!</v>
      </c>
      <c r="AW198" s="33">
        <f>AU198/AC198</f>
        <v>8.014565344957667</v>
      </c>
      <c r="AX198" s="13">
        <v>0</v>
      </c>
      <c r="AY198" s="13">
        <v>0</v>
      </c>
      <c r="AZ198" s="13">
        <v>0</v>
      </c>
      <c r="BA198" s="13">
        <f>AX198+AY198+AZ198</f>
        <v>0</v>
      </c>
      <c r="BB198" s="13"/>
      <c r="BC198" s="13">
        <v>0</v>
      </c>
      <c r="BD198" s="33" t="e">
        <f>BC198/M198</f>
        <v>#DIV/0!</v>
      </c>
      <c r="BE198" s="13"/>
      <c r="BF198" s="33" t="e">
        <f>BE198*2000/M198</f>
        <v>#DIV/0!</v>
      </c>
      <c r="BG198" s="13"/>
      <c r="BH198" s="13" t="s">
        <v>10</v>
      </c>
      <c r="BI198" s="13" t="s">
        <v>10</v>
      </c>
      <c r="BJ198" s="13" t="s">
        <v>11</v>
      </c>
      <c r="BK198" s="13" t="s">
        <v>10</v>
      </c>
      <c r="BL198" s="13" t="s">
        <v>10</v>
      </c>
      <c r="BM198" s="13" t="s">
        <v>11</v>
      </c>
      <c r="BN198" s="14" t="s">
        <v>10</v>
      </c>
    </row>
    <row r="199" spans="1:66" ht="20.100000000000001" hidden="1" customHeight="1" x14ac:dyDescent="0.25">
      <c r="A199" s="17" t="s">
        <v>786</v>
      </c>
      <c r="B199" s="13" t="s">
        <v>419</v>
      </c>
      <c r="C199" s="13" t="s">
        <v>420</v>
      </c>
      <c r="D199" s="13">
        <v>44000</v>
      </c>
      <c r="E199" s="13" t="s">
        <v>296</v>
      </c>
      <c r="F199" s="13">
        <v>44109</v>
      </c>
      <c r="G199" s="13">
        <v>244400404</v>
      </c>
      <c r="H199" s="13" t="s">
        <v>19</v>
      </c>
      <c r="I199" s="13">
        <v>118</v>
      </c>
      <c r="J199" s="13">
        <v>1</v>
      </c>
      <c r="K199" s="13">
        <v>0</v>
      </c>
      <c r="L199" s="13" t="s">
        <v>298</v>
      </c>
      <c r="M199" s="16">
        <v>329809</v>
      </c>
      <c r="N199" s="13" t="s">
        <v>10</v>
      </c>
      <c r="O199" s="13" t="s">
        <v>11</v>
      </c>
      <c r="P199" s="13"/>
      <c r="Q199" s="13">
        <v>46</v>
      </c>
      <c r="R199" s="13">
        <v>316</v>
      </c>
      <c r="S199" s="13">
        <v>53</v>
      </c>
      <c r="T199" s="13" t="s">
        <v>10</v>
      </c>
      <c r="U199" s="13" t="s">
        <v>809</v>
      </c>
      <c r="V199" s="13">
        <v>5790</v>
      </c>
      <c r="W199" s="22">
        <f>V199/M199</f>
        <v>1.7555615522923874E-2</v>
      </c>
      <c r="X199" s="13">
        <v>229917</v>
      </c>
      <c r="Y199" s="13">
        <v>29148</v>
      </c>
      <c r="Z199" s="13">
        <v>13778</v>
      </c>
      <c r="AA199" s="13">
        <v>72</v>
      </c>
      <c r="AB199" s="13">
        <v>296</v>
      </c>
      <c r="AC199" s="31">
        <f>X199+Y199+Z199+AA199</f>
        <v>272915</v>
      </c>
      <c r="AD199" s="30">
        <f>AC199/M199</f>
        <v>0.82749409506714489</v>
      </c>
      <c r="AE199" s="30">
        <f>AC199/V199</f>
        <v>47.13557858376511</v>
      </c>
      <c r="AF199" s="13">
        <v>12742</v>
      </c>
      <c r="AG199" s="13">
        <v>553</v>
      </c>
      <c r="AH199" s="13">
        <v>869</v>
      </c>
      <c r="AI199" s="13">
        <v>0</v>
      </c>
      <c r="AJ199" s="13">
        <f>AF199+AG199+AH199+AI199</f>
        <v>14164</v>
      </c>
      <c r="AK199" s="33">
        <f>AJ199*100/M199</f>
        <v>4.294606878526662</v>
      </c>
      <c r="AL199" s="33">
        <f>AC199/AJ199</f>
        <v>19.268215193448178</v>
      </c>
      <c r="AM199" s="33">
        <f>AL199/2</f>
        <v>9.634107596724089</v>
      </c>
      <c r="AN199" s="13">
        <v>0</v>
      </c>
      <c r="AO199" s="13">
        <v>0</v>
      </c>
      <c r="AP199" s="13">
        <v>27703</v>
      </c>
      <c r="AQ199" s="33">
        <f>AP199*100/M199</f>
        <v>8.3997101352601042</v>
      </c>
      <c r="AR199" s="13"/>
      <c r="AS199" s="33">
        <f>AR199*100/M199</f>
        <v>0</v>
      </c>
      <c r="AT199" s="13">
        <v>374719</v>
      </c>
      <c r="AU199" s="13">
        <v>758029</v>
      </c>
      <c r="AV199" s="33">
        <f>AU199/M199</f>
        <v>2.2983878547886807</v>
      </c>
      <c r="AW199" s="33">
        <f>AU199/AC199</f>
        <v>2.777527801696499</v>
      </c>
      <c r="AX199" s="13">
        <v>0</v>
      </c>
      <c r="AY199" s="13">
        <v>0</v>
      </c>
      <c r="AZ199" s="13">
        <v>0</v>
      </c>
      <c r="BA199" s="13">
        <f>AX199+AY199+AZ199</f>
        <v>0</v>
      </c>
      <c r="BB199" s="16">
        <v>69800</v>
      </c>
      <c r="BC199" s="13">
        <v>621573</v>
      </c>
      <c r="BD199" s="33">
        <f>BC199/M199</f>
        <v>1.8846453553420313</v>
      </c>
      <c r="BE199" s="13">
        <v>163.1</v>
      </c>
      <c r="BF199" s="33">
        <f>BE199*2000/M199</f>
        <v>0.98905730286317228</v>
      </c>
      <c r="BG199" s="13"/>
      <c r="BH199" s="13" t="s">
        <v>10</v>
      </c>
      <c r="BI199" s="13" t="s">
        <v>10</v>
      </c>
      <c r="BJ199" s="13" t="s">
        <v>10</v>
      </c>
      <c r="BK199" s="13" t="s">
        <v>10</v>
      </c>
      <c r="BL199" s="13" t="s">
        <v>10</v>
      </c>
      <c r="BM199" s="13" t="s">
        <v>11</v>
      </c>
      <c r="BN199" s="14" t="s">
        <v>10</v>
      </c>
    </row>
    <row r="200" spans="1:66" ht="20.100000000000001" hidden="1" customHeight="1" x14ac:dyDescent="0.25">
      <c r="A200" s="17" t="s">
        <v>784</v>
      </c>
      <c r="B200" s="13" t="s">
        <v>415</v>
      </c>
      <c r="C200" s="13" t="s">
        <v>416</v>
      </c>
      <c r="D200" s="13">
        <v>44100</v>
      </c>
      <c r="E200" s="13" t="s">
        <v>296</v>
      </c>
      <c r="F200" s="13">
        <v>44109</v>
      </c>
      <c r="G200" s="13">
        <v>244400404</v>
      </c>
      <c r="H200" s="13" t="s">
        <v>19</v>
      </c>
      <c r="I200" s="13">
        <v>116</v>
      </c>
      <c r="J200" s="13">
        <v>1</v>
      </c>
      <c r="K200" s="13">
        <v>0</v>
      </c>
      <c r="L200" s="13" t="s">
        <v>335</v>
      </c>
      <c r="M200" s="16">
        <v>0</v>
      </c>
      <c r="N200" s="13" t="s">
        <v>10</v>
      </c>
      <c r="O200" s="13" t="s">
        <v>11</v>
      </c>
      <c r="P200" s="13"/>
      <c r="Q200" s="13">
        <v>36</v>
      </c>
      <c r="R200" s="13">
        <v>80</v>
      </c>
      <c r="S200" s="13">
        <v>29</v>
      </c>
      <c r="T200" s="13" t="s">
        <v>10</v>
      </c>
      <c r="U200" s="13" t="s">
        <v>809</v>
      </c>
      <c r="V200" s="13">
        <v>1054</v>
      </c>
      <c r="W200" s="22" t="e">
        <f>V200/M200</f>
        <v>#DIV/0!</v>
      </c>
      <c r="X200" s="13">
        <v>38195</v>
      </c>
      <c r="Y200" s="13">
        <v>639</v>
      </c>
      <c r="Z200" s="13">
        <v>5445</v>
      </c>
      <c r="AA200" s="13">
        <v>74</v>
      </c>
      <c r="AB200" s="13">
        <v>122</v>
      </c>
      <c r="AC200" s="31">
        <f>X200+Y200+Z200+AA200</f>
        <v>44353</v>
      </c>
      <c r="AD200" s="30" t="e">
        <f>AC200/M200</f>
        <v>#DIV/0!</v>
      </c>
      <c r="AE200" s="30">
        <f>AC200/V200</f>
        <v>42.08064516129032</v>
      </c>
      <c r="AF200" s="13">
        <v>4145</v>
      </c>
      <c r="AG200" s="13">
        <v>54</v>
      </c>
      <c r="AH200" s="13">
        <v>217</v>
      </c>
      <c r="AI200" s="13">
        <v>0</v>
      </c>
      <c r="AJ200" s="13">
        <f>AF200+AG200+AH200+AI200</f>
        <v>4416</v>
      </c>
      <c r="AK200" s="33" t="e">
        <f>AJ200*100/M200</f>
        <v>#DIV/0!</v>
      </c>
      <c r="AL200" s="33">
        <f>AC200/AJ200</f>
        <v>10.043704710144928</v>
      </c>
      <c r="AM200" s="33">
        <f>AL200/2</f>
        <v>5.0218523550724639</v>
      </c>
      <c r="AN200" s="13">
        <v>0</v>
      </c>
      <c r="AO200" s="13">
        <v>0</v>
      </c>
      <c r="AP200" s="13">
        <v>5105</v>
      </c>
      <c r="AQ200" s="33" t="e">
        <f>AP200*100/M200</f>
        <v>#DIV/0!</v>
      </c>
      <c r="AR200" s="13"/>
      <c r="AS200" s="33" t="e">
        <f>AR200*100/M200</f>
        <v>#DIV/0!</v>
      </c>
      <c r="AT200" s="13">
        <v>62870</v>
      </c>
      <c r="AU200" s="13">
        <v>214656</v>
      </c>
      <c r="AV200" s="33" t="e">
        <f>AU200/M200</f>
        <v>#DIV/0!</v>
      </c>
      <c r="AW200" s="33">
        <f>AU200/AC200</f>
        <v>4.8397177192072691</v>
      </c>
      <c r="AX200" s="13">
        <v>0</v>
      </c>
      <c r="AY200" s="13">
        <v>0</v>
      </c>
      <c r="AZ200" s="13">
        <v>0</v>
      </c>
      <c r="BA200" s="13">
        <f>AX200+AY200+AZ200</f>
        <v>0</v>
      </c>
      <c r="BB200" s="13"/>
      <c r="BC200" s="13">
        <v>0</v>
      </c>
      <c r="BD200" s="33" t="e">
        <f>BC200/M200</f>
        <v>#DIV/0!</v>
      </c>
      <c r="BE200" s="13"/>
      <c r="BF200" s="33" t="e">
        <f>BE200*2000/M200</f>
        <v>#DIV/0!</v>
      </c>
      <c r="BG200" s="13"/>
      <c r="BH200" s="13" t="s">
        <v>10</v>
      </c>
      <c r="BI200" s="13" t="s">
        <v>10</v>
      </c>
      <c r="BJ200" s="13" t="s">
        <v>11</v>
      </c>
      <c r="BK200" s="13" t="s">
        <v>10</v>
      </c>
      <c r="BL200" s="13" t="s">
        <v>10</v>
      </c>
      <c r="BM200" s="13" t="s">
        <v>11</v>
      </c>
      <c r="BN200" s="14" t="s">
        <v>10</v>
      </c>
    </row>
    <row r="201" spans="1:66" ht="20.100000000000001" hidden="1" customHeight="1" x14ac:dyDescent="0.25">
      <c r="A201" s="17" t="s">
        <v>787</v>
      </c>
      <c r="B201" s="13" t="s">
        <v>421</v>
      </c>
      <c r="C201" s="13" t="s">
        <v>422</v>
      </c>
      <c r="D201" s="13">
        <v>44300</v>
      </c>
      <c r="E201" s="13" t="s">
        <v>296</v>
      </c>
      <c r="F201" s="13">
        <v>44109</v>
      </c>
      <c r="G201" s="13">
        <v>244400404</v>
      </c>
      <c r="H201" s="13" t="s">
        <v>19</v>
      </c>
      <c r="I201" s="13">
        <v>119</v>
      </c>
      <c r="J201" s="13">
        <v>1</v>
      </c>
      <c r="K201" s="13">
        <v>0</v>
      </c>
      <c r="L201" s="13" t="s">
        <v>335</v>
      </c>
      <c r="M201" s="16">
        <v>0</v>
      </c>
      <c r="N201" s="13" t="s">
        <v>10</v>
      </c>
      <c r="O201" s="13" t="s">
        <v>11</v>
      </c>
      <c r="P201" s="13"/>
      <c r="Q201" s="13">
        <v>36</v>
      </c>
      <c r="R201" s="13">
        <v>62</v>
      </c>
      <c r="S201" s="13">
        <v>19</v>
      </c>
      <c r="T201" s="13" t="s">
        <v>10</v>
      </c>
      <c r="U201" s="13" t="s">
        <v>809</v>
      </c>
      <c r="V201" s="13">
        <v>969</v>
      </c>
      <c r="W201" s="22" t="e">
        <f>V201/M201</f>
        <v>#DIV/0!</v>
      </c>
      <c r="X201" s="13">
        <v>34838</v>
      </c>
      <c r="Y201" s="13">
        <v>4123</v>
      </c>
      <c r="Z201" s="13">
        <v>4070</v>
      </c>
      <c r="AA201" s="13">
        <v>40</v>
      </c>
      <c r="AB201" s="13">
        <v>121</v>
      </c>
      <c r="AC201" s="31">
        <f>X201+Y201+Z201+AA201</f>
        <v>43071</v>
      </c>
      <c r="AD201" s="30" t="e">
        <f>AC201/M201</f>
        <v>#DIV/0!</v>
      </c>
      <c r="AE201" s="30">
        <f>AC201/V201</f>
        <v>44.44891640866873</v>
      </c>
      <c r="AF201" s="13">
        <v>4611</v>
      </c>
      <c r="AG201" s="13">
        <v>214</v>
      </c>
      <c r="AH201" s="13">
        <v>218</v>
      </c>
      <c r="AI201" s="13">
        <v>0</v>
      </c>
      <c r="AJ201" s="13">
        <f>AF201+AG201+AH201+AI201</f>
        <v>5043</v>
      </c>
      <c r="AK201" s="33" t="e">
        <f>AJ201*100/M201</f>
        <v>#DIV/0!</v>
      </c>
      <c r="AL201" s="33">
        <f>AC201/AJ201</f>
        <v>8.5407495538370011</v>
      </c>
      <c r="AM201" s="33">
        <f>AL201/2</f>
        <v>4.2703747769185005</v>
      </c>
      <c r="AN201" s="13">
        <v>0</v>
      </c>
      <c r="AO201" s="13">
        <v>0</v>
      </c>
      <c r="AP201" s="13">
        <v>5048</v>
      </c>
      <c r="AQ201" s="33" t="e">
        <f>AP201*100/M201</f>
        <v>#DIV/0!</v>
      </c>
      <c r="AR201" s="13"/>
      <c r="AS201" s="33" t="e">
        <f>AR201*100/M201</f>
        <v>#DIV/0!</v>
      </c>
      <c r="AT201" s="13">
        <v>78047</v>
      </c>
      <c r="AU201" s="13">
        <v>221747</v>
      </c>
      <c r="AV201" s="33" t="e">
        <f>AU201/M201</f>
        <v>#DIV/0!</v>
      </c>
      <c r="AW201" s="33">
        <f>AU201/AC201</f>
        <v>5.1484061201272322</v>
      </c>
      <c r="AX201" s="13">
        <v>0</v>
      </c>
      <c r="AY201" s="13">
        <v>0</v>
      </c>
      <c r="AZ201" s="13">
        <v>0</v>
      </c>
      <c r="BA201" s="13">
        <f>AX201+AY201+AZ201</f>
        <v>0</v>
      </c>
      <c r="BB201" s="13"/>
      <c r="BC201" s="13">
        <v>0</v>
      </c>
      <c r="BD201" s="33" t="e">
        <f>BC201/M201</f>
        <v>#DIV/0!</v>
      </c>
      <c r="BE201" s="13"/>
      <c r="BF201" s="33" t="e">
        <f>BE201*2000/M201</f>
        <v>#DIV/0!</v>
      </c>
      <c r="BG201" s="13"/>
      <c r="BH201" s="13" t="s">
        <v>10</v>
      </c>
      <c r="BI201" s="13" t="s">
        <v>10</v>
      </c>
      <c r="BJ201" s="13" t="s">
        <v>10</v>
      </c>
      <c r="BK201" s="13" t="s">
        <v>10</v>
      </c>
      <c r="BL201" s="13" t="s">
        <v>10</v>
      </c>
      <c r="BM201" s="13" t="s">
        <v>11</v>
      </c>
      <c r="BN201" s="14" t="s">
        <v>10</v>
      </c>
    </row>
    <row r="202" spans="1:66" ht="20.100000000000001" hidden="1" customHeight="1" x14ac:dyDescent="0.25">
      <c r="A202" s="17" t="s">
        <v>788</v>
      </c>
      <c r="B202" s="13" t="s">
        <v>423</v>
      </c>
      <c r="C202" s="13" t="s">
        <v>424</v>
      </c>
      <c r="D202" s="13">
        <v>44000</v>
      </c>
      <c r="E202" s="13" t="s">
        <v>296</v>
      </c>
      <c r="F202" s="13">
        <v>44109</v>
      </c>
      <c r="G202" s="13">
        <v>244400404</v>
      </c>
      <c r="H202" s="13" t="s">
        <v>19</v>
      </c>
      <c r="I202" s="13">
        <v>120</v>
      </c>
      <c r="J202" s="13">
        <v>1</v>
      </c>
      <c r="K202" s="13">
        <v>0</v>
      </c>
      <c r="L202" s="13" t="s">
        <v>298</v>
      </c>
      <c r="M202" s="16">
        <v>0</v>
      </c>
      <c r="N202" s="13" t="s">
        <v>10</v>
      </c>
      <c r="O202" s="13" t="s">
        <v>11</v>
      </c>
      <c r="P202" s="13"/>
      <c r="Q202" s="13">
        <v>27.5</v>
      </c>
      <c r="R202" s="13">
        <v>42</v>
      </c>
      <c r="S202" s="13">
        <v>11</v>
      </c>
      <c r="T202" s="13" t="s">
        <v>10</v>
      </c>
      <c r="U202" s="13" t="s">
        <v>809</v>
      </c>
      <c r="V202" s="13">
        <v>589</v>
      </c>
      <c r="W202" s="22" t="e">
        <f>V202/M202</f>
        <v>#DIV/0!</v>
      </c>
      <c r="X202" s="13">
        <v>17686</v>
      </c>
      <c r="Y202" s="13">
        <v>247</v>
      </c>
      <c r="Z202" s="13">
        <v>1502</v>
      </c>
      <c r="AA202" s="13">
        <v>0</v>
      </c>
      <c r="AB202" s="13">
        <v>29</v>
      </c>
      <c r="AC202" s="31">
        <f>X202+Y202+Z202+AA202</f>
        <v>19435</v>
      </c>
      <c r="AD202" s="30" t="e">
        <f>AC202/M202</f>
        <v>#DIV/0!</v>
      </c>
      <c r="AE202" s="30">
        <f>AC202/V202</f>
        <v>32.996604414261462</v>
      </c>
      <c r="AF202" s="13">
        <v>2416</v>
      </c>
      <c r="AG202" s="13">
        <v>11</v>
      </c>
      <c r="AH202" s="13">
        <v>84</v>
      </c>
      <c r="AI202" s="13">
        <v>0</v>
      </c>
      <c r="AJ202" s="13">
        <f>AF202+AG202+AH202+AI202</f>
        <v>2511</v>
      </c>
      <c r="AK202" s="33" t="e">
        <f>AJ202*100/M202</f>
        <v>#DIV/0!</v>
      </c>
      <c r="AL202" s="33">
        <f>AC202/AJ202</f>
        <v>7.7399442453205891</v>
      </c>
      <c r="AM202" s="33">
        <f>AL202/2</f>
        <v>3.8699721226602946</v>
      </c>
      <c r="AN202" s="13">
        <v>0</v>
      </c>
      <c r="AO202" s="13">
        <v>0</v>
      </c>
      <c r="AP202" s="13">
        <v>2993</v>
      </c>
      <c r="AQ202" s="33" t="e">
        <f>AP202*100/M202</f>
        <v>#DIV/0!</v>
      </c>
      <c r="AR202" s="13"/>
      <c r="AS202" s="33" t="e">
        <f>AR202*100/M202</f>
        <v>#DIV/0!</v>
      </c>
      <c r="AT202" s="13">
        <v>57004</v>
      </c>
      <c r="AU202" s="13">
        <v>127713</v>
      </c>
      <c r="AV202" s="33" t="e">
        <f>AU202/M202</f>
        <v>#DIV/0!</v>
      </c>
      <c r="AW202" s="33">
        <f>AU202/AC202</f>
        <v>6.5712889117571391</v>
      </c>
      <c r="AX202" s="13">
        <v>0</v>
      </c>
      <c r="AY202" s="13">
        <v>0</v>
      </c>
      <c r="AZ202" s="13">
        <v>0</v>
      </c>
      <c r="BA202" s="13">
        <f>AX202+AY202+AZ202</f>
        <v>0</v>
      </c>
      <c r="BB202" s="13"/>
      <c r="BC202" s="13">
        <v>0</v>
      </c>
      <c r="BD202" s="33" t="e">
        <f>BC202/M202</f>
        <v>#DIV/0!</v>
      </c>
      <c r="BE202" s="13"/>
      <c r="BF202" s="33" t="e">
        <f>BE202*2000/M202</f>
        <v>#DIV/0!</v>
      </c>
      <c r="BG202" s="13"/>
      <c r="BH202" s="13" t="s">
        <v>10</v>
      </c>
      <c r="BI202" s="13" t="s">
        <v>10</v>
      </c>
      <c r="BJ202" s="13" t="s">
        <v>11</v>
      </c>
      <c r="BK202" s="13" t="s">
        <v>10</v>
      </c>
      <c r="BL202" s="13" t="s">
        <v>11</v>
      </c>
      <c r="BM202" s="13" t="s">
        <v>11</v>
      </c>
      <c r="BN202" s="14" t="s">
        <v>10</v>
      </c>
    </row>
    <row r="203" spans="1:66" ht="20.100000000000001" hidden="1" customHeight="1" x14ac:dyDescent="0.25">
      <c r="A203" s="17" t="s">
        <v>780</v>
      </c>
      <c r="B203" s="13" t="s">
        <v>297</v>
      </c>
      <c r="C203" s="13" t="s">
        <v>268</v>
      </c>
      <c r="D203" s="13">
        <v>44000</v>
      </c>
      <c r="E203" s="13" t="s">
        <v>296</v>
      </c>
      <c r="F203" s="13">
        <v>44109</v>
      </c>
      <c r="G203" s="13">
        <v>244400404</v>
      </c>
      <c r="H203" s="13" t="s">
        <v>19</v>
      </c>
      <c r="I203" s="13">
        <v>79</v>
      </c>
      <c r="J203" s="13">
        <v>1</v>
      </c>
      <c r="K203" s="13">
        <v>0</v>
      </c>
      <c r="L203" s="13" t="s">
        <v>298</v>
      </c>
      <c r="M203" s="16">
        <v>0</v>
      </c>
      <c r="N203" s="13" t="s">
        <v>10</v>
      </c>
      <c r="O203" s="13" t="s">
        <v>11</v>
      </c>
      <c r="P203" s="13"/>
      <c r="Q203" s="13">
        <v>30</v>
      </c>
      <c r="R203" s="13">
        <v>16</v>
      </c>
      <c r="S203" s="13">
        <v>1</v>
      </c>
      <c r="T203" s="13" t="s">
        <v>10</v>
      </c>
      <c r="U203" s="13" t="s">
        <v>809</v>
      </c>
      <c r="V203" s="13">
        <v>1714</v>
      </c>
      <c r="W203" s="22" t="e">
        <f>V203/M203</f>
        <v>#DIV/0!</v>
      </c>
      <c r="X203" s="13">
        <v>220140</v>
      </c>
      <c r="Y203" s="13">
        <v>834</v>
      </c>
      <c r="Z203" s="13">
        <v>434</v>
      </c>
      <c r="AA203" s="13">
        <v>0</v>
      </c>
      <c r="AB203" s="13">
        <v>101</v>
      </c>
      <c r="AC203" s="31">
        <f>X203+Y203+Z203+AA203</f>
        <v>221408</v>
      </c>
      <c r="AD203" s="30" t="e">
        <f>AC203/M203</f>
        <v>#DIV/0!</v>
      </c>
      <c r="AE203" s="30">
        <f>AC203/V203</f>
        <v>129.17619603267212</v>
      </c>
      <c r="AF203" s="13">
        <v>1468</v>
      </c>
      <c r="AG203" s="13">
        <v>0</v>
      </c>
      <c r="AH203" s="13">
        <v>0</v>
      </c>
      <c r="AI203" s="13">
        <v>0</v>
      </c>
      <c r="AJ203" s="13">
        <f>AF203+AG203+AH203+AI203</f>
        <v>1468</v>
      </c>
      <c r="AK203" s="33" t="e">
        <f>AJ203*100/M203</f>
        <v>#DIV/0!</v>
      </c>
      <c r="AL203" s="33">
        <f>AC203/AJ203</f>
        <v>150.82288828337875</v>
      </c>
      <c r="AM203" s="33">
        <f>AL203/2</f>
        <v>75.411444141689373</v>
      </c>
      <c r="AN203" s="13">
        <v>0</v>
      </c>
      <c r="AO203" s="13">
        <v>0</v>
      </c>
      <c r="AP203" s="13"/>
      <c r="AQ203" s="33" t="e">
        <f>AP203*100/M203</f>
        <v>#DIV/0!</v>
      </c>
      <c r="AR203" s="13"/>
      <c r="AS203" s="33" t="e">
        <f>AR203*100/M203</f>
        <v>#DIV/0!</v>
      </c>
      <c r="AT203" s="13">
        <v>2163</v>
      </c>
      <c r="AU203" s="13">
        <v>0</v>
      </c>
      <c r="AV203" s="33" t="e">
        <f>AU203/M203</f>
        <v>#DIV/0!</v>
      </c>
      <c r="AW203" s="33">
        <f>AU203/AC203</f>
        <v>0</v>
      </c>
      <c r="AX203" s="13"/>
      <c r="AY203" s="13"/>
      <c r="AZ203" s="13"/>
      <c r="BA203" s="13">
        <f>AX203+AY203+AZ203</f>
        <v>0</v>
      </c>
      <c r="BB203" s="13"/>
      <c r="BC203" s="13">
        <v>0</v>
      </c>
      <c r="BD203" s="33" t="e">
        <f>BC203/M203</f>
        <v>#DIV/0!</v>
      </c>
      <c r="BE203" s="13"/>
      <c r="BF203" s="33" t="e">
        <f>BE203*2000/M203</f>
        <v>#DIV/0!</v>
      </c>
      <c r="BG203" s="13"/>
      <c r="BH203" s="13" t="s">
        <v>10</v>
      </c>
      <c r="BI203" s="13" t="s">
        <v>10</v>
      </c>
      <c r="BJ203" s="13" t="s">
        <v>11</v>
      </c>
      <c r="BK203" s="13" t="s">
        <v>10</v>
      </c>
      <c r="BL203" s="13" t="s">
        <v>10</v>
      </c>
      <c r="BM203" s="13" t="s">
        <v>11</v>
      </c>
      <c r="BN203" s="14" t="s">
        <v>10</v>
      </c>
    </row>
    <row r="204" spans="1:66" ht="20.100000000000001" hidden="1" customHeight="1" x14ac:dyDescent="0.25">
      <c r="A204" s="17" t="s">
        <v>789</v>
      </c>
      <c r="B204" s="13" t="s">
        <v>96</v>
      </c>
      <c r="C204" s="13" t="s">
        <v>97</v>
      </c>
      <c r="D204" s="13">
        <v>44700</v>
      </c>
      <c r="E204" s="13" t="s">
        <v>95</v>
      </c>
      <c r="F204" s="13">
        <v>44114</v>
      </c>
      <c r="G204" s="13">
        <v>244400404</v>
      </c>
      <c r="H204" s="13" t="s">
        <v>19</v>
      </c>
      <c r="I204" s="13">
        <v>21</v>
      </c>
      <c r="J204" s="13">
        <v>1</v>
      </c>
      <c r="K204" s="13">
        <v>0</v>
      </c>
      <c r="L204" s="13"/>
      <c r="M204" s="16">
        <v>0</v>
      </c>
      <c r="N204" s="13" t="s">
        <v>10</v>
      </c>
      <c r="O204" s="13" t="s">
        <v>11</v>
      </c>
      <c r="P204" s="13"/>
      <c r="Q204" s="13">
        <v>4</v>
      </c>
      <c r="R204" s="13">
        <v>25</v>
      </c>
      <c r="S204" s="13">
        <v>0</v>
      </c>
      <c r="T204" s="13" t="s">
        <v>10</v>
      </c>
      <c r="U204" s="13" t="s">
        <v>68</v>
      </c>
      <c r="V204" s="13">
        <v>116</v>
      </c>
      <c r="W204" s="22" t="e">
        <f>V204/M204</f>
        <v>#DIV/0!</v>
      </c>
      <c r="X204" s="13">
        <v>5059</v>
      </c>
      <c r="Y204" s="13">
        <v>147</v>
      </c>
      <c r="Z204" s="13">
        <v>0</v>
      </c>
      <c r="AA204" s="13"/>
      <c r="AB204" s="13">
        <v>14</v>
      </c>
      <c r="AC204" s="31">
        <f>X204+Y204+Z204+AA204</f>
        <v>5206</v>
      </c>
      <c r="AD204" s="30" t="e">
        <f>AC204/M204</f>
        <v>#DIV/0!</v>
      </c>
      <c r="AE204" s="30">
        <f>AC204/V204</f>
        <v>44.879310344827587</v>
      </c>
      <c r="AF204" s="13">
        <v>398</v>
      </c>
      <c r="AG204" s="13">
        <v>0</v>
      </c>
      <c r="AH204" s="13">
        <v>0</v>
      </c>
      <c r="AI204" s="13"/>
      <c r="AJ204" s="13">
        <f>AF204+AG204+AH204+AI204</f>
        <v>398</v>
      </c>
      <c r="AK204" s="33" t="e">
        <f>AJ204*100/M204</f>
        <v>#DIV/0!</v>
      </c>
      <c r="AL204" s="33">
        <f>AC204/AJ204</f>
        <v>13.080402010050252</v>
      </c>
      <c r="AM204" s="33">
        <f>AL204/2</f>
        <v>6.5402010050251258</v>
      </c>
      <c r="AN204" s="13"/>
      <c r="AO204" s="13"/>
      <c r="AP204" s="13">
        <v>232</v>
      </c>
      <c r="AQ204" s="33" t="e">
        <f>AP204*100/M204</f>
        <v>#DIV/0!</v>
      </c>
      <c r="AR204" s="13">
        <v>0</v>
      </c>
      <c r="AS204" s="33" t="e">
        <f>AR204*100/M204</f>
        <v>#DIV/0!</v>
      </c>
      <c r="AT204" s="13"/>
      <c r="AU204" s="13">
        <v>9078</v>
      </c>
      <c r="AV204" s="33" t="e">
        <f>AU204/M204</f>
        <v>#DIV/0!</v>
      </c>
      <c r="AW204" s="33">
        <f>AU204/AC204</f>
        <v>1.7437572032270456</v>
      </c>
      <c r="AX204" s="13"/>
      <c r="AY204" s="13"/>
      <c r="AZ204" s="13"/>
      <c r="BA204" s="13">
        <f>AX204+AY204+AZ204</f>
        <v>0</v>
      </c>
      <c r="BB204" s="13">
        <v>0</v>
      </c>
      <c r="BC204" s="13">
        <v>0</v>
      </c>
      <c r="BD204" s="33" t="e">
        <f>BC204/M204</f>
        <v>#DIV/0!</v>
      </c>
      <c r="BE204" s="13"/>
      <c r="BF204" s="33" t="e">
        <f>BE204*2000/M204</f>
        <v>#DIV/0!</v>
      </c>
      <c r="BG204" s="13"/>
      <c r="BH204" s="13" t="s">
        <v>11</v>
      </c>
      <c r="BI204" s="13" t="s">
        <v>11</v>
      </c>
      <c r="BJ204" s="13" t="s">
        <v>10</v>
      </c>
      <c r="BK204" s="13" t="s">
        <v>11</v>
      </c>
      <c r="BL204" s="13" t="s">
        <v>11</v>
      </c>
      <c r="BM204" s="13" t="s">
        <v>11</v>
      </c>
      <c r="BN204" s="14" t="s">
        <v>10</v>
      </c>
    </row>
    <row r="205" spans="1:66" ht="20.100000000000001" hidden="1" customHeight="1" x14ac:dyDescent="0.25">
      <c r="A205" s="17" t="s">
        <v>790</v>
      </c>
      <c r="B205" s="13" t="s">
        <v>98</v>
      </c>
      <c r="C205" s="13" t="s">
        <v>99</v>
      </c>
      <c r="D205" s="13">
        <v>44700</v>
      </c>
      <c r="E205" s="13" t="s">
        <v>95</v>
      </c>
      <c r="F205" s="13">
        <v>44114</v>
      </c>
      <c r="G205" s="13">
        <v>244400404</v>
      </c>
      <c r="H205" s="13" t="s">
        <v>19</v>
      </c>
      <c r="I205" s="13">
        <v>22</v>
      </c>
      <c r="J205" s="13">
        <v>1</v>
      </c>
      <c r="K205" s="13">
        <v>0</v>
      </c>
      <c r="L205" s="13"/>
      <c r="M205" s="16">
        <v>28949</v>
      </c>
      <c r="N205" s="13" t="s">
        <v>10</v>
      </c>
      <c r="O205" s="13" t="s">
        <v>11</v>
      </c>
      <c r="P205" s="13"/>
      <c r="Q205" s="13">
        <v>33</v>
      </c>
      <c r="R205" s="13">
        <v>25</v>
      </c>
      <c r="S205" s="13">
        <v>6</v>
      </c>
      <c r="T205" s="13" t="s">
        <v>10</v>
      </c>
      <c r="U205" s="13" t="s">
        <v>68</v>
      </c>
      <c r="V205" s="13">
        <v>900</v>
      </c>
      <c r="W205" s="22">
        <f>V205/M205</f>
        <v>3.1089156792980761E-2</v>
      </c>
      <c r="X205" s="13">
        <v>25858</v>
      </c>
      <c r="Y205" s="13">
        <v>2911</v>
      </c>
      <c r="Z205" s="13">
        <v>3097</v>
      </c>
      <c r="AA205" s="13">
        <v>0</v>
      </c>
      <c r="AB205" s="13">
        <v>72</v>
      </c>
      <c r="AC205" s="31">
        <f>X205+Y205+Z205+AA205</f>
        <v>31866</v>
      </c>
      <c r="AD205" s="30">
        <f>AC205/M205</f>
        <v>1.1007634115168055</v>
      </c>
      <c r="AE205" s="30">
        <f>AC205/V205</f>
        <v>35.406666666666666</v>
      </c>
      <c r="AF205" s="13">
        <v>2234</v>
      </c>
      <c r="AG205" s="13">
        <v>51</v>
      </c>
      <c r="AH205" s="13">
        <v>112</v>
      </c>
      <c r="AI205" s="13">
        <v>0</v>
      </c>
      <c r="AJ205" s="13">
        <f>AF205+AG205+AH205+AI205</f>
        <v>2397</v>
      </c>
      <c r="AK205" s="33">
        <f>AJ205*100/M205</f>
        <v>8.2800787591972096</v>
      </c>
      <c r="AL205" s="33">
        <f>AC205/AJ205</f>
        <v>13.294117647058824</v>
      </c>
      <c r="AM205" s="33">
        <f>AL205/2</f>
        <v>6.6470588235294121</v>
      </c>
      <c r="AN205" s="13"/>
      <c r="AO205" s="13"/>
      <c r="AP205" s="13">
        <v>2891</v>
      </c>
      <c r="AQ205" s="33">
        <f>AP205*100/M205</f>
        <v>9.9865280320563752</v>
      </c>
      <c r="AR205" s="13">
        <v>4609</v>
      </c>
      <c r="AS205" s="33">
        <f>AR205*100/M205</f>
        <v>15.921102628760924</v>
      </c>
      <c r="AT205" s="13"/>
      <c r="AU205" s="13">
        <v>99190</v>
      </c>
      <c r="AV205" s="33">
        <f>AU205/M205</f>
        <v>3.4263705136619573</v>
      </c>
      <c r="AW205" s="33">
        <f>AU205/AC205</f>
        <v>3.1127220234732946</v>
      </c>
      <c r="AX205" s="13"/>
      <c r="AY205" s="13"/>
      <c r="AZ205" s="13"/>
      <c r="BA205" s="13">
        <f>AX205+AY205+AZ205</f>
        <v>0</v>
      </c>
      <c r="BB205" s="13">
        <v>25660</v>
      </c>
      <c r="BC205" s="13">
        <v>51374</v>
      </c>
      <c r="BD205" s="33">
        <f>BC205/M205</f>
        <v>1.7746381567584373</v>
      </c>
      <c r="BE205" s="13">
        <v>13.5</v>
      </c>
      <c r="BF205" s="33">
        <f>BE205*2000/M205</f>
        <v>0.93267470378942274</v>
      </c>
      <c r="BG205" s="13">
        <v>25</v>
      </c>
      <c r="BH205" s="13" t="s">
        <v>10</v>
      </c>
      <c r="BI205" s="13" t="s">
        <v>10</v>
      </c>
      <c r="BJ205" s="13" t="s">
        <v>10</v>
      </c>
      <c r="BK205" s="13" t="s">
        <v>10</v>
      </c>
      <c r="BL205" s="13" t="s">
        <v>10</v>
      </c>
      <c r="BM205" s="13" t="s">
        <v>10</v>
      </c>
      <c r="BN205" s="14" t="s">
        <v>10</v>
      </c>
    </row>
    <row r="206" spans="1:66" ht="20.100000000000001" hidden="1" customHeight="1" x14ac:dyDescent="0.25">
      <c r="A206" s="17" t="s">
        <v>791</v>
      </c>
      <c r="B206" s="13" t="s">
        <v>291</v>
      </c>
      <c r="C206" s="13" t="s">
        <v>292</v>
      </c>
      <c r="D206" s="13">
        <v>44700</v>
      </c>
      <c r="E206" s="13" t="s">
        <v>95</v>
      </c>
      <c r="F206" s="13">
        <v>44114</v>
      </c>
      <c r="G206" s="13">
        <v>244400404</v>
      </c>
      <c r="H206" s="13" t="s">
        <v>19</v>
      </c>
      <c r="I206" s="13">
        <v>77</v>
      </c>
      <c r="J206" s="13">
        <v>1</v>
      </c>
      <c r="K206" s="13">
        <v>0</v>
      </c>
      <c r="L206" s="13"/>
      <c r="M206" s="16">
        <v>0</v>
      </c>
      <c r="N206" s="13" t="s">
        <v>10</v>
      </c>
      <c r="O206" s="13" t="s">
        <v>11</v>
      </c>
      <c r="P206" s="13"/>
      <c r="Q206" s="13">
        <v>18</v>
      </c>
      <c r="R206" s="13">
        <v>18</v>
      </c>
      <c r="S206" s="13">
        <v>1</v>
      </c>
      <c r="T206" s="13" t="s">
        <v>10</v>
      </c>
      <c r="U206" s="13" t="s">
        <v>68</v>
      </c>
      <c r="V206" s="13">
        <v>170</v>
      </c>
      <c r="W206" s="22" t="e">
        <f>V206/M206</f>
        <v>#DIV/0!</v>
      </c>
      <c r="X206" s="13">
        <v>17394</v>
      </c>
      <c r="Y206" s="13">
        <v>617</v>
      </c>
      <c r="Z206" s="13">
        <v>980</v>
      </c>
      <c r="AA206" s="13">
        <v>0</v>
      </c>
      <c r="AB206" s="13">
        <v>33</v>
      </c>
      <c r="AC206" s="31">
        <f>X206+Y206+Z206+AA206</f>
        <v>18991</v>
      </c>
      <c r="AD206" s="30" t="e">
        <f>AC206/M206</f>
        <v>#DIV/0!</v>
      </c>
      <c r="AE206" s="30">
        <f>AC206/V206</f>
        <v>111.71176470588236</v>
      </c>
      <c r="AF206" s="13">
        <v>1254</v>
      </c>
      <c r="AG206" s="13">
        <v>8</v>
      </c>
      <c r="AH206" s="13">
        <v>71</v>
      </c>
      <c r="AI206" s="13">
        <v>0</v>
      </c>
      <c r="AJ206" s="13">
        <f>AF206+AG206+AH206+AI206</f>
        <v>1333</v>
      </c>
      <c r="AK206" s="33" t="e">
        <f>AJ206*100/M206</f>
        <v>#DIV/0!</v>
      </c>
      <c r="AL206" s="33">
        <f>AC206/AJ206</f>
        <v>14.246811702925731</v>
      </c>
      <c r="AM206" s="33">
        <f>AL206/2</f>
        <v>7.1234058514628655</v>
      </c>
      <c r="AN206" s="13"/>
      <c r="AO206" s="13"/>
      <c r="AP206" s="13">
        <v>1486</v>
      </c>
      <c r="AQ206" s="33" t="e">
        <f>AP206*100/M206</f>
        <v>#DIV/0!</v>
      </c>
      <c r="AR206" s="13">
        <v>0</v>
      </c>
      <c r="AS206" s="33" t="e">
        <f>AR206*100/M206</f>
        <v>#DIV/0!</v>
      </c>
      <c r="AT206" s="13"/>
      <c r="AU206" s="13">
        <v>59348</v>
      </c>
      <c r="AV206" s="33" t="e">
        <f>AU206/M206</f>
        <v>#DIV/0!</v>
      </c>
      <c r="AW206" s="33">
        <f>AU206/AC206</f>
        <v>3.1250592385866991</v>
      </c>
      <c r="AX206" s="13"/>
      <c r="AY206" s="13"/>
      <c r="AZ206" s="13"/>
      <c r="BA206" s="13">
        <f>AX206+AY206+AZ206</f>
        <v>0</v>
      </c>
      <c r="BB206" s="13">
        <v>0</v>
      </c>
      <c r="BC206" s="13">
        <v>0</v>
      </c>
      <c r="BD206" s="33" t="e">
        <f>BC206/M206</f>
        <v>#DIV/0!</v>
      </c>
      <c r="BE206" s="13"/>
      <c r="BF206" s="33" t="e">
        <f>BE206*2000/M206</f>
        <v>#DIV/0!</v>
      </c>
      <c r="BG206" s="13"/>
      <c r="BH206" s="13" t="s">
        <v>11</v>
      </c>
      <c r="BI206" s="13" t="s">
        <v>10</v>
      </c>
      <c r="BJ206" s="13" t="s">
        <v>10</v>
      </c>
      <c r="BK206" s="13" t="s">
        <v>11</v>
      </c>
      <c r="BL206" s="13" t="s">
        <v>11</v>
      </c>
      <c r="BM206" s="13" t="s">
        <v>11</v>
      </c>
      <c r="BN206" s="14" t="s">
        <v>10</v>
      </c>
    </row>
    <row r="207" spans="1:66" ht="20.100000000000001" hidden="1" customHeight="1" x14ac:dyDescent="0.25">
      <c r="A207" s="12" t="s">
        <v>180</v>
      </c>
      <c r="B207" s="13" t="s">
        <v>181</v>
      </c>
      <c r="C207" s="13" t="s">
        <v>182</v>
      </c>
      <c r="D207" s="13">
        <v>44400</v>
      </c>
      <c r="E207" s="13" t="s">
        <v>180</v>
      </c>
      <c r="F207" s="13">
        <v>44143</v>
      </c>
      <c r="G207" s="13">
        <v>244400404</v>
      </c>
      <c r="H207" s="13" t="s">
        <v>19</v>
      </c>
      <c r="I207" s="13">
        <v>44</v>
      </c>
      <c r="J207" s="13">
        <v>1</v>
      </c>
      <c r="K207" s="13">
        <v>0</v>
      </c>
      <c r="L207" s="13" t="s">
        <v>183</v>
      </c>
      <c r="M207" s="13">
        <v>44055</v>
      </c>
      <c r="N207" s="13" t="s">
        <v>10</v>
      </c>
      <c r="O207" s="13" t="s">
        <v>10</v>
      </c>
      <c r="P207" s="13" t="s">
        <v>184</v>
      </c>
      <c r="Q207" s="13">
        <v>32</v>
      </c>
      <c r="R207" s="13">
        <v>76</v>
      </c>
      <c r="S207" s="13">
        <v>11</v>
      </c>
      <c r="T207" s="13" t="s">
        <v>10</v>
      </c>
      <c r="U207" s="13" t="s">
        <v>117</v>
      </c>
      <c r="V207" s="13">
        <v>2205</v>
      </c>
      <c r="W207" s="22">
        <f>V207/M207</f>
        <v>5.0051072522982638E-2</v>
      </c>
      <c r="X207" s="13">
        <v>88725</v>
      </c>
      <c r="Y207" s="13">
        <v>1492</v>
      </c>
      <c r="Z207" s="13">
        <v>6751</v>
      </c>
      <c r="AA207" s="13">
        <v>401</v>
      </c>
      <c r="AB207" s="13">
        <v>158</v>
      </c>
      <c r="AC207" s="31">
        <f>X207+Y207+Z207+AA207</f>
        <v>97369</v>
      </c>
      <c r="AD207" s="30">
        <f>AC207/M207</f>
        <v>2.2101691067983205</v>
      </c>
      <c r="AE207" s="30">
        <f>AC207/V207</f>
        <v>44.158276643990931</v>
      </c>
      <c r="AF207" s="13">
        <v>6629</v>
      </c>
      <c r="AG207" s="13">
        <v>76</v>
      </c>
      <c r="AH207" s="13">
        <v>411</v>
      </c>
      <c r="AI207" s="13">
        <v>44</v>
      </c>
      <c r="AJ207" s="13">
        <f>AF207+AG207+AH207+AI207</f>
        <v>7160</v>
      </c>
      <c r="AK207" s="33">
        <f>AJ207*100/M207</f>
        <v>16.252411758029737</v>
      </c>
      <c r="AL207" s="33">
        <f>AC207/AJ207</f>
        <v>13.599022346368715</v>
      </c>
      <c r="AM207" s="33">
        <f>AL207/2</f>
        <v>6.7995111731843574</v>
      </c>
      <c r="AN207" s="13"/>
      <c r="AO207" s="13"/>
      <c r="AP207" s="13">
        <v>12965</v>
      </c>
      <c r="AQ207" s="33">
        <f>AP207*100/M207</f>
        <v>29.429122687549654</v>
      </c>
      <c r="AR207" s="13">
        <v>8470</v>
      </c>
      <c r="AS207" s="33">
        <f>AR207*100/M207</f>
        <v>19.225967540574281</v>
      </c>
      <c r="AT207" s="13">
        <v>111000</v>
      </c>
      <c r="AU207" s="13">
        <v>417906</v>
      </c>
      <c r="AV207" s="33">
        <f>AU207/M207</f>
        <v>9.4860061287027584</v>
      </c>
      <c r="AW207" s="33">
        <f>AU207/AC207</f>
        <v>4.2919820476743107</v>
      </c>
      <c r="AX207" s="13"/>
      <c r="AY207" s="13"/>
      <c r="AZ207" s="13"/>
      <c r="BA207" s="13">
        <f>AX207+AY207+AZ207</f>
        <v>0</v>
      </c>
      <c r="BB207" s="13">
        <v>31845</v>
      </c>
      <c r="BC207" s="13">
        <v>135270</v>
      </c>
      <c r="BD207" s="33">
        <f>BC207/M207</f>
        <v>3.0704800817160369</v>
      </c>
      <c r="BE207" s="13">
        <v>25.5</v>
      </c>
      <c r="BF207" s="33">
        <f>BE207*2000/M207</f>
        <v>1.1576438542730678</v>
      </c>
      <c r="BG207" s="13"/>
      <c r="BH207" s="13" t="s">
        <v>10</v>
      </c>
      <c r="BI207" s="13" t="s">
        <v>10</v>
      </c>
      <c r="BJ207" s="13" t="s">
        <v>10</v>
      </c>
      <c r="BK207" s="13" t="s">
        <v>10</v>
      </c>
      <c r="BL207" s="13" t="s">
        <v>10</v>
      </c>
      <c r="BM207" s="13" t="s">
        <v>10</v>
      </c>
      <c r="BN207" s="14" t="s">
        <v>10</v>
      </c>
    </row>
    <row r="208" spans="1:66" ht="20.100000000000001" customHeight="1" x14ac:dyDescent="0.25">
      <c r="A208" s="43" t="s">
        <v>172</v>
      </c>
      <c r="B208" s="13" t="s">
        <v>173</v>
      </c>
      <c r="C208" s="13" t="s">
        <v>32</v>
      </c>
      <c r="D208" s="13">
        <v>44360</v>
      </c>
      <c r="E208" s="13" t="s">
        <v>172</v>
      </c>
      <c r="F208" s="13">
        <v>44217</v>
      </c>
      <c r="G208" s="13">
        <v>244400503</v>
      </c>
      <c r="H208" s="13" t="s">
        <v>86</v>
      </c>
      <c r="I208" s="13">
        <v>42</v>
      </c>
      <c r="J208" s="13">
        <v>1</v>
      </c>
      <c r="K208" s="13">
        <v>1</v>
      </c>
      <c r="L208" s="13" t="s">
        <v>174</v>
      </c>
      <c r="M208" s="13">
        <v>6730</v>
      </c>
      <c r="N208" s="13" t="s">
        <v>10</v>
      </c>
      <c r="O208" s="13" t="s">
        <v>11</v>
      </c>
      <c r="P208" s="13"/>
      <c r="Q208" s="13">
        <v>7</v>
      </c>
      <c r="R208" s="13">
        <v>22</v>
      </c>
      <c r="S208" s="13">
        <v>1</v>
      </c>
      <c r="T208" s="13" t="s">
        <v>11</v>
      </c>
      <c r="U208" s="13" t="s">
        <v>17</v>
      </c>
      <c r="V208" s="13">
        <v>120</v>
      </c>
      <c r="W208" s="22">
        <f>V208/M208</f>
        <v>1.7830609212481426E-2</v>
      </c>
      <c r="X208" s="13">
        <v>4980</v>
      </c>
      <c r="Y208" s="13">
        <v>26</v>
      </c>
      <c r="Z208" s="13">
        <v>0</v>
      </c>
      <c r="AA208" s="13">
        <v>0</v>
      </c>
      <c r="AB208" s="13">
        <v>0</v>
      </c>
      <c r="AC208" s="31">
        <f>X208+Y208+Z208+AA208</f>
        <v>5006</v>
      </c>
      <c r="AD208" s="30">
        <f>AC208/M208</f>
        <v>0.74383358098068353</v>
      </c>
      <c r="AE208" s="30">
        <f>AC208/V208</f>
        <v>41.716666666666669</v>
      </c>
      <c r="AF208" s="13">
        <v>567</v>
      </c>
      <c r="AG208" s="13">
        <v>4</v>
      </c>
      <c r="AH208" s="13">
        <v>0</v>
      </c>
      <c r="AI208" s="13">
        <v>0</v>
      </c>
      <c r="AJ208" s="13">
        <f>AF208+AG208+AH208+AI208</f>
        <v>571</v>
      </c>
      <c r="AK208" s="33">
        <f>AJ208*100/M208</f>
        <v>8.4843982169390788</v>
      </c>
      <c r="AL208" s="33">
        <f>AC208/AJ208</f>
        <v>8.7670753064798603</v>
      </c>
      <c r="AM208" s="33">
        <f>AL208/2</f>
        <v>4.3835376532399302</v>
      </c>
      <c r="AN208" s="13">
        <v>50</v>
      </c>
      <c r="AO208" s="13">
        <v>0</v>
      </c>
      <c r="AP208" s="13">
        <v>910</v>
      </c>
      <c r="AQ208" s="33">
        <f>AP208*100/M208</f>
        <v>13.521545319465082</v>
      </c>
      <c r="AR208" s="15">
        <v>591.59013867488443</v>
      </c>
      <c r="AS208" s="33">
        <f>AR208*100/M208</f>
        <v>8.7903438138912993</v>
      </c>
      <c r="AT208" s="13"/>
      <c r="AU208" s="13">
        <v>9938</v>
      </c>
      <c r="AV208" s="33">
        <f>AU208/M208</f>
        <v>1.4766716196136702</v>
      </c>
      <c r="AW208" s="33">
        <f>AU208/AC208</f>
        <v>1.9852177387135437</v>
      </c>
      <c r="AX208" s="13">
        <v>260</v>
      </c>
      <c r="AY208" s="13">
        <v>3</v>
      </c>
      <c r="AZ208" s="13">
        <v>0</v>
      </c>
      <c r="BA208" s="13">
        <f>AX208+AY208+AZ208</f>
        <v>263</v>
      </c>
      <c r="BB208" s="13">
        <v>1228</v>
      </c>
      <c r="BC208" s="13">
        <v>5963</v>
      </c>
      <c r="BD208" s="33">
        <f>BC208/M208</f>
        <v>0.88603268945022284</v>
      </c>
      <c r="BE208" s="16">
        <v>0.55000000000000004</v>
      </c>
      <c r="BF208" s="33">
        <f>BE208*2000/M208</f>
        <v>0.16344725111441308</v>
      </c>
      <c r="BG208" s="13">
        <v>25</v>
      </c>
      <c r="BH208" s="13" t="s">
        <v>10</v>
      </c>
      <c r="BI208" s="13" t="s">
        <v>11</v>
      </c>
      <c r="BJ208" s="13" t="s">
        <v>10</v>
      </c>
      <c r="BK208" s="13" t="s">
        <v>10</v>
      </c>
      <c r="BL208" s="13" t="s">
        <v>10</v>
      </c>
      <c r="BM208" s="13" t="s">
        <v>10</v>
      </c>
      <c r="BN208" s="14" t="s">
        <v>10</v>
      </c>
    </row>
    <row r="209" spans="1:66" ht="20.100000000000001" hidden="1" customHeight="1" x14ac:dyDescent="0.25">
      <c r="A209" s="12" t="s">
        <v>361</v>
      </c>
      <c r="B209" s="13" t="s">
        <v>362</v>
      </c>
      <c r="C209" s="13" t="s">
        <v>363</v>
      </c>
      <c r="D209" s="13">
        <v>44980</v>
      </c>
      <c r="E209" s="13" t="s">
        <v>361</v>
      </c>
      <c r="F209" s="13">
        <v>44172</v>
      </c>
      <c r="G209" s="13">
        <v>244400404</v>
      </c>
      <c r="H209" s="13" t="s">
        <v>19</v>
      </c>
      <c r="I209" s="13">
        <v>100</v>
      </c>
      <c r="J209" s="13">
        <v>1</v>
      </c>
      <c r="K209" s="13">
        <v>0</v>
      </c>
      <c r="L209" s="13" t="s">
        <v>364</v>
      </c>
      <c r="M209" s="13">
        <v>16512</v>
      </c>
      <c r="N209" s="13" t="s">
        <v>11</v>
      </c>
      <c r="O209" s="13" t="s">
        <v>10</v>
      </c>
      <c r="P209" s="13" t="s">
        <v>33</v>
      </c>
      <c r="Q209" s="13">
        <v>24</v>
      </c>
      <c r="R209" s="13">
        <v>50</v>
      </c>
      <c r="S209" s="13">
        <v>7</v>
      </c>
      <c r="T209" s="13" t="s">
        <v>10</v>
      </c>
      <c r="U209" s="13" t="s">
        <v>117</v>
      </c>
      <c r="V209" s="13">
        <v>1500</v>
      </c>
      <c r="W209" s="22">
        <f>V209/M209</f>
        <v>9.0843023255813948E-2</v>
      </c>
      <c r="X209" s="13">
        <v>37295</v>
      </c>
      <c r="Y209" s="13">
        <v>497</v>
      </c>
      <c r="Z209" s="13">
        <v>4337</v>
      </c>
      <c r="AA209" s="13">
        <v>0</v>
      </c>
      <c r="AB209" s="13">
        <v>95</v>
      </c>
      <c r="AC209" s="31">
        <f>X209+Y209+Z209+AA209</f>
        <v>42129</v>
      </c>
      <c r="AD209" s="30">
        <f>AC209/M209</f>
        <v>2.5514171511627906</v>
      </c>
      <c r="AE209" s="30">
        <f>AC209/V209</f>
        <v>28.085999999999999</v>
      </c>
      <c r="AF209" s="13">
        <v>3578</v>
      </c>
      <c r="AG209" s="13">
        <v>26</v>
      </c>
      <c r="AH209" s="13">
        <v>169</v>
      </c>
      <c r="AI209" s="13">
        <v>0</v>
      </c>
      <c r="AJ209" s="13">
        <f>AF209+AG209+AH209+AI209</f>
        <v>3773</v>
      </c>
      <c r="AK209" s="33">
        <f>AJ209*100/M209</f>
        <v>22.850048449612402</v>
      </c>
      <c r="AL209" s="33">
        <f>AC209/AJ209</f>
        <v>11.165915716936125</v>
      </c>
      <c r="AM209" s="33">
        <f>AL209/2</f>
        <v>5.5829578584680624</v>
      </c>
      <c r="AN209" s="13">
        <v>0</v>
      </c>
      <c r="AO209" s="13">
        <v>0</v>
      </c>
      <c r="AP209" s="13">
        <v>2141</v>
      </c>
      <c r="AQ209" s="33">
        <f>AP209*100/M209</f>
        <v>12.966327519379846</v>
      </c>
      <c r="AR209" s="13">
        <v>1923</v>
      </c>
      <c r="AS209" s="33">
        <f>AR209*100/M209</f>
        <v>11.646075581395349</v>
      </c>
      <c r="AT209" s="13"/>
      <c r="AU209" s="13">
        <v>170457</v>
      </c>
      <c r="AV209" s="33">
        <f>AU209/M209</f>
        <v>10.323219476744185</v>
      </c>
      <c r="AW209" s="33">
        <f>AU209/AC209</f>
        <v>4.0460727764722639</v>
      </c>
      <c r="AX209" s="13">
        <v>0</v>
      </c>
      <c r="AY209" s="13">
        <v>0</v>
      </c>
      <c r="AZ209" s="13">
        <v>0</v>
      </c>
      <c r="BA209" s="13">
        <f>AX209+AY209+AZ209</f>
        <v>0</v>
      </c>
      <c r="BB209" s="13">
        <v>46943</v>
      </c>
      <c r="BC209" s="13">
        <v>49201</v>
      </c>
      <c r="BD209" s="33">
        <f>BC209/M209</f>
        <v>2.9797117248062017</v>
      </c>
      <c r="BE209" s="13">
        <v>11.9</v>
      </c>
      <c r="BF209" s="33">
        <f>BE209*2000/M209</f>
        <v>1.4413759689922481</v>
      </c>
      <c r="BG209" s="13"/>
      <c r="BH209" s="13" t="s">
        <v>10</v>
      </c>
      <c r="BI209" s="13" t="s">
        <v>10</v>
      </c>
      <c r="BJ209" s="13" t="s">
        <v>10</v>
      </c>
      <c r="BK209" s="13" t="s">
        <v>10</v>
      </c>
      <c r="BL209" s="13" t="s">
        <v>10</v>
      </c>
      <c r="BM209" s="13" t="s">
        <v>10</v>
      </c>
      <c r="BN209" s="14" t="s">
        <v>11</v>
      </c>
    </row>
    <row r="210" spans="1:66" ht="20.100000000000001" hidden="1" customHeight="1" x14ac:dyDescent="0.25">
      <c r="A210" s="17" t="s">
        <v>795</v>
      </c>
      <c r="B210" s="13" t="s">
        <v>706</v>
      </c>
      <c r="C210" s="13" t="s">
        <v>707</v>
      </c>
      <c r="D210" s="13">
        <v>44800</v>
      </c>
      <c r="E210" s="13" t="s">
        <v>250</v>
      </c>
      <c r="F210" s="13">
        <v>44162</v>
      </c>
      <c r="G210" s="13">
        <v>244400404</v>
      </c>
      <c r="H210" s="13" t="s">
        <v>19</v>
      </c>
      <c r="I210" s="13">
        <v>213</v>
      </c>
      <c r="J210" s="13">
        <v>1</v>
      </c>
      <c r="K210" s="13">
        <v>0</v>
      </c>
      <c r="L210" s="13" t="s">
        <v>703</v>
      </c>
      <c r="M210" s="16">
        <v>0</v>
      </c>
      <c r="N210" s="13" t="s">
        <v>10</v>
      </c>
      <c r="O210" s="13" t="s">
        <v>10</v>
      </c>
      <c r="P210" s="13" t="s">
        <v>33</v>
      </c>
      <c r="Q210" s="13">
        <v>11</v>
      </c>
      <c r="R210" s="13">
        <v>33</v>
      </c>
      <c r="S210" s="13">
        <v>4</v>
      </c>
      <c r="T210" s="13" t="s">
        <v>10</v>
      </c>
      <c r="U210" s="13" t="s">
        <v>117</v>
      </c>
      <c r="V210" s="13">
        <v>306</v>
      </c>
      <c r="W210" s="22" t="e">
        <f>V210/M210</f>
        <v>#DIV/0!</v>
      </c>
      <c r="X210" s="13">
        <v>10682</v>
      </c>
      <c r="Y210" s="13">
        <v>139</v>
      </c>
      <c r="Z210" s="13">
        <v>896</v>
      </c>
      <c r="AA210" s="13">
        <v>0</v>
      </c>
      <c r="AB210" s="13">
        <v>32</v>
      </c>
      <c r="AC210" s="31">
        <f>X210+Y210+Z210+AA210</f>
        <v>11717</v>
      </c>
      <c r="AD210" s="30" t="e">
        <f>AC210/M210</f>
        <v>#DIV/0!</v>
      </c>
      <c r="AE210" s="30">
        <f>AC210/V210</f>
        <v>38.290849673202615</v>
      </c>
      <c r="AF210" s="13">
        <v>1314</v>
      </c>
      <c r="AG210" s="13">
        <v>9</v>
      </c>
      <c r="AH210" s="13">
        <v>52</v>
      </c>
      <c r="AI210" s="13">
        <v>0</v>
      </c>
      <c r="AJ210" s="13">
        <f>AF210+AG210+AH210+AI210</f>
        <v>1375</v>
      </c>
      <c r="AK210" s="33" t="e">
        <f>AJ210*100/M210</f>
        <v>#DIV/0!</v>
      </c>
      <c r="AL210" s="33">
        <f>AC210/AJ210</f>
        <v>8.5214545454545458</v>
      </c>
      <c r="AM210" s="33">
        <f>AL210/2</f>
        <v>4.2607272727272729</v>
      </c>
      <c r="AN210" s="13">
        <v>0</v>
      </c>
      <c r="AO210" s="13">
        <v>0</v>
      </c>
      <c r="AP210" s="13">
        <v>1135</v>
      </c>
      <c r="AQ210" s="33" t="e">
        <f>AP210*100/M210</f>
        <v>#DIV/0!</v>
      </c>
      <c r="AR210" s="13">
        <v>0</v>
      </c>
      <c r="AS210" s="33" t="e">
        <f>AR210*100/M210</f>
        <v>#DIV/0!</v>
      </c>
      <c r="AT210" s="13">
        <v>28679</v>
      </c>
      <c r="AU210" s="13">
        <v>28619</v>
      </c>
      <c r="AV210" s="33" t="e">
        <f>AU210/M210</f>
        <v>#DIV/0!</v>
      </c>
      <c r="AW210" s="33">
        <f>AU210/AC210</f>
        <v>2.4425194162328241</v>
      </c>
      <c r="AX210" s="13">
        <v>0</v>
      </c>
      <c r="AY210" s="13">
        <v>0</v>
      </c>
      <c r="AZ210" s="13">
        <v>0</v>
      </c>
      <c r="BA210" s="13">
        <f>AX210+AY210+AZ210</f>
        <v>0</v>
      </c>
      <c r="BB210" s="13">
        <v>0</v>
      </c>
      <c r="BC210" s="13">
        <v>0</v>
      </c>
      <c r="BD210" s="33" t="e">
        <f>BC210/M210</f>
        <v>#DIV/0!</v>
      </c>
      <c r="BE210" s="13">
        <v>0</v>
      </c>
      <c r="BF210" s="33" t="e">
        <f>BE210*2000/M210</f>
        <v>#DIV/0!</v>
      </c>
      <c r="BG210" s="13">
        <v>8</v>
      </c>
      <c r="BH210" s="13" t="s">
        <v>11</v>
      </c>
      <c r="BI210" s="13" t="s">
        <v>11</v>
      </c>
      <c r="BJ210" s="13" t="s">
        <v>10</v>
      </c>
      <c r="BK210" s="13" t="s">
        <v>10</v>
      </c>
      <c r="BL210" s="13" t="s">
        <v>10</v>
      </c>
      <c r="BM210" s="13" t="s">
        <v>11</v>
      </c>
      <c r="BN210" s="14" t="s">
        <v>10</v>
      </c>
    </row>
    <row r="211" spans="1:66" ht="20.100000000000001" hidden="1" customHeight="1" x14ac:dyDescent="0.25">
      <c r="A211" s="17" t="s">
        <v>796</v>
      </c>
      <c r="B211" s="13" t="s">
        <v>708</v>
      </c>
      <c r="C211" s="13" t="s">
        <v>709</v>
      </c>
      <c r="D211" s="13">
        <v>44800</v>
      </c>
      <c r="E211" s="13" t="s">
        <v>250</v>
      </c>
      <c r="F211" s="13">
        <v>44162</v>
      </c>
      <c r="G211" s="13">
        <v>244400404</v>
      </c>
      <c r="H211" s="13" t="s">
        <v>19</v>
      </c>
      <c r="I211" s="13">
        <v>214</v>
      </c>
      <c r="J211" s="13">
        <v>1</v>
      </c>
      <c r="K211" s="13">
        <v>0</v>
      </c>
      <c r="L211" s="13" t="s">
        <v>253</v>
      </c>
      <c r="M211" s="16">
        <v>0</v>
      </c>
      <c r="N211" s="13" t="s">
        <v>10</v>
      </c>
      <c r="O211" s="13" t="s">
        <v>10</v>
      </c>
      <c r="P211" s="13" t="s">
        <v>33</v>
      </c>
      <c r="Q211" s="13">
        <v>18.5</v>
      </c>
      <c r="R211" s="13">
        <v>47</v>
      </c>
      <c r="S211" s="13">
        <v>4</v>
      </c>
      <c r="T211" s="13" t="s">
        <v>10</v>
      </c>
      <c r="U211" s="13" t="s">
        <v>117</v>
      </c>
      <c r="V211" s="13">
        <v>443</v>
      </c>
      <c r="W211" s="22" t="e">
        <f>V211/M211</f>
        <v>#DIV/0!</v>
      </c>
      <c r="X211" s="13">
        <v>11196</v>
      </c>
      <c r="Y211" s="13">
        <v>135</v>
      </c>
      <c r="Z211" s="13">
        <v>869</v>
      </c>
      <c r="AA211" s="13">
        <v>0</v>
      </c>
      <c r="AB211" s="13">
        <v>31</v>
      </c>
      <c r="AC211" s="31">
        <f>X211+Y211+Z211+AA211</f>
        <v>12200</v>
      </c>
      <c r="AD211" s="30" t="e">
        <f>AC211/M211</f>
        <v>#DIV/0!</v>
      </c>
      <c r="AE211" s="30">
        <f>AC211/V211</f>
        <v>27.539503386004515</v>
      </c>
      <c r="AF211" s="13">
        <v>1486</v>
      </c>
      <c r="AG211" s="13">
        <v>40</v>
      </c>
      <c r="AH211" s="13">
        <v>39</v>
      </c>
      <c r="AI211" s="13">
        <v>0</v>
      </c>
      <c r="AJ211" s="13">
        <f>AF211+AG211+AH211+AI211</f>
        <v>1565</v>
      </c>
      <c r="AK211" s="33" t="e">
        <f>AJ211*100/M211</f>
        <v>#DIV/0!</v>
      </c>
      <c r="AL211" s="33">
        <f>AC211/AJ211</f>
        <v>7.7955271565495208</v>
      </c>
      <c r="AM211" s="33">
        <f>AL211/2</f>
        <v>3.8977635782747604</v>
      </c>
      <c r="AN211" s="13">
        <v>0</v>
      </c>
      <c r="AO211" s="13">
        <v>0</v>
      </c>
      <c r="AP211" s="13">
        <v>2041</v>
      </c>
      <c r="AQ211" s="33" t="e">
        <f>AP211*100/M211</f>
        <v>#DIV/0!</v>
      </c>
      <c r="AR211" s="13">
        <v>0</v>
      </c>
      <c r="AS211" s="33" t="e">
        <f>AR211*100/M211</f>
        <v>#DIV/0!</v>
      </c>
      <c r="AT211" s="13">
        <v>49709</v>
      </c>
      <c r="AU211" s="13">
        <v>61790</v>
      </c>
      <c r="AV211" s="33" t="e">
        <f>AU211/M211</f>
        <v>#DIV/0!</v>
      </c>
      <c r="AW211" s="33">
        <f>AU211/AC211</f>
        <v>5.0647540983606554</v>
      </c>
      <c r="AX211" s="13">
        <v>0</v>
      </c>
      <c r="AY211" s="13">
        <v>0</v>
      </c>
      <c r="AZ211" s="13">
        <v>0</v>
      </c>
      <c r="BA211" s="13">
        <f>AX211+AY211+AZ211</f>
        <v>0</v>
      </c>
      <c r="BB211" s="13">
        <v>0</v>
      </c>
      <c r="BC211" s="13">
        <v>0</v>
      </c>
      <c r="BD211" s="33" t="e">
        <f>BC211/M211</f>
        <v>#DIV/0!</v>
      </c>
      <c r="BE211" s="13">
        <v>0</v>
      </c>
      <c r="BF211" s="33" t="e">
        <f>BE211*2000/M211</f>
        <v>#DIV/0!</v>
      </c>
      <c r="BG211" s="13">
        <v>0</v>
      </c>
      <c r="BH211" s="13" t="s">
        <v>10</v>
      </c>
      <c r="BI211" s="13" t="s">
        <v>11</v>
      </c>
      <c r="BJ211" s="13" t="s">
        <v>10</v>
      </c>
      <c r="BK211" s="13" t="s">
        <v>11</v>
      </c>
      <c r="BL211" s="13" t="s">
        <v>10</v>
      </c>
      <c r="BM211" s="13" t="s">
        <v>11</v>
      </c>
      <c r="BN211" s="14" t="s">
        <v>10</v>
      </c>
    </row>
    <row r="212" spans="1:66" ht="20.100000000000001" hidden="1" customHeight="1" x14ac:dyDescent="0.25">
      <c r="A212" s="17" t="s">
        <v>792</v>
      </c>
      <c r="B212" s="13" t="s">
        <v>251</v>
      </c>
      <c r="C212" s="13" t="s">
        <v>252</v>
      </c>
      <c r="D212" s="13">
        <v>44800</v>
      </c>
      <c r="E212" s="13" t="s">
        <v>250</v>
      </c>
      <c r="F212" s="13">
        <v>44162</v>
      </c>
      <c r="G212" s="13">
        <v>244400404</v>
      </c>
      <c r="H212" s="13" t="s">
        <v>19</v>
      </c>
      <c r="I212" s="13">
        <v>66</v>
      </c>
      <c r="J212" s="13">
        <v>1</v>
      </c>
      <c r="K212" s="13">
        <v>0</v>
      </c>
      <c r="L212" s="13" t="s">
        <v>253</v>
      </c>
      <c r="M212" s="16">
        <v>51282</v>
      </c>
      <c r="N212" s="13" t="s">
        <v>10</v>
      </c>
      <c r="O212" s="13" t="s">
        <v>10</v>
      </c>
      <c r="P212" s="13" t="s">
        <v>33</v>
      </c>
      <c r="Q212" s="13">
        <v>27.5</v>
      </c>
      <c r="R212" s="13">
        <v>118</v>
      </c>
      <c r="S212" s="13">
        <v>8</v>
      </c>
      <c r="T212" s="13" t="s">
        <v>10</v>
      </c>
      <c r="U212" s="13" t="s">
        <v>117</v>
      </c>
      <c r="V212" s="13">
        <v>2185</v>
      </c>
      <c r="W212" s="22">
        <f>V212/M212</f>
        <v>4.2607542607542605E-2</v>
      </c>
      <c r="X212" s="13">
        <v>74368</v>
      </c>
      <c r="Y212" s="13">
        <v>8290</v>
      </c>
      <c r="Z212" s="13">
        <v>9074</v>
      </c>
      <c r="AA212" s="13">
        <v>389</v>
      </c>
      <c r="AB212" s="13">
        <v>106</v>
      </c>
      <c r="AC212" s="31">
        <f>X212+Y212+Z212+AA212</f>
        <v>92121</v>
      </c>
      <c r="AD212" s="30">
        <f>AC212/M212</f>
        <v>1.7963612963612963</v>
      </c>
      <c r="AE212" s="30">
        <f>AC212/V212</f>
        <v>42.160640732265449</v>
      </c>
      <c r="AF212" s="13">
        <v>5643</v>
      </c>
      <c r="AG212" s="13">
        <v>372</v>
      </c>
      <c r="AH212" s="13">
        <v>326</v>
      </c>
      <c r="AI212" s="13">
        <v>69</v>
      </c>
      <c r="AJ212" s="13">
        <f>AF212+AG212+AH212+AI212</f>
        <v>6410</v>
      </c>
      <c r="AK212" s="33">
        <f>AJ212*100/M212</f>
        <v>12.4995124995125</v>
      </c>
      <c r="AL212" s="33">
        <f>AC212/AJ212</f>
        <v>14.371450858034322</v>
      </c>
      <c r="AM212" s="33">
        <f>AL212/2</f>
        <v>7.185725429017161</v>
      </c>
      <c r="AN212" s="13">
        <v>0</v>
      </c>
      <c r="AO212" s="13">
        <v>0</v>
      </c>
      <c r="AP212" s="13">
        <v>8022</v>
      </c>
      <c r="AQ212" s="33">
        <f>AP212*100/M212</f>
        <v>15.642915642915643</v>
      </c>
      <c r="AR212" s="13">
        <v>9982</v>
      </c>
      <c r="AS212" s="33">
        <f>AR212*100/M212</f>
        <v>19.464919464919465</v>
      </c>
      <c r="AT212" s="13">
        <v>106713</v>
      </c>
      <c r="AU212" s="13">
        <v>252821</v>
      </c>
      <c r="AV212" s="33">
        <f>AU212/M212</f>
        <v>4.9300144300144302</v>
      </c>
      <c r="AW212" s="33">
        <f>AU212/AC212</f>
        <v>2.7444448062873827</v>
      </c>
      <c r="AX212" s="13">
        <v>0</v>
      </c>
      <c r="AY212" s="13">
        <v>0</v>
      </c>
      <c r="AZ212" s="13">
        <v>0</v>
      </c>
      <c r="BA212" s="13">
        <f>AX212+AY212+AZ212</f>
        <v>0</v>
      </c>
      <c r="BB212" s="13">
        <v>135725</v>
      </c>
      <c r="BC212" s="13">
        <v>241307</v>
      </c>
      <c r="BD212" s="33">
        <f>BC212/M212</f>
        <v>4.7054912054912057</v>
      </c>
      <c r="BE212" s="13">
        <v>48</v>
      </c>
      <c r="BF212" s="33">
        <f>BE212*2000/M212</f>
        <v>1.8720018720018721</v>
      </c>
      <c r="BG212" s="13">
        <v>0</v>
      </c>
      <c r="BH212" s="13" t="s">
        <v>10</v>
      </c>
      <c r="BI212" s="13" t="s">
        <v>10</v>
      </c>
      <c r="BJ212" s="13" t="s">
        <v>10</v>
      </c>
      <c r="BK212" s="13" t="s">
        <v>11</v>
      </c>
      <c r="BL212" s="13" t="s">
        <v>11</v>
      </c>
      <c r="BM212" s="13" t="s">
        <v>11</v>
      </c>
      <c r="BN212" s="14" t="s">
        <v>10</v>
      </c>
    </row>
    <row r="213" spans="1:66" ht="20.100000000000001" hidden="1" customHeight="1" x14ac:dyDescent="0.25">
      <c r="A213" s="17" t="s">
        <v>794</v>
      </c>
      <c r="B213" s="13" t="s">
        <v>704</v>
      </c>
      <c r="C213" s="13" t="s">
        <v>705</v>
      </c>
      <c r="D213" s="13">
        <v>44800</v>
      </c>
      <c r="E213" s="13" t="s">
        <v>250</v>
      </c>
      <c r="F213" s="13">
        <v>44162</v>
      </c>
      <c r="G213" s="13">
        <v>244400404</v>
      </c>
      <c r="H213" s="13" t="s">
        <v>19</v>
      </c>
      <c r="I213" s="13">
        <v>212</v>
      </c>
      <c r="J213" s="13">
        <v>1</v>
      </c>
      <c r="K213" s="13">
        <v>0</v>
      </c>
      <c r="L213" s="13" t="s">
        <v>253</v>
      </c>
      <c r="M213" s="16">
        <v>0</v>
      </c>
      <c r="N213" s="13" t="s">
        <v>10</v>
      </c>
      <c r="O213" s="13" t="s">
        <v>10</v>
      </c>
      <c r="P213" s="13" t="s">
        <v>33</v>
      </c>
      <c r="Q213" s="13">
        <v>18.5</v>
      </c>
      <c r="R213" s="13">
        <v>68</v>
      </c>
      <c r="S213" s="13">
        <v>13</v>
      </c>
      <c r="T213" s="13" t="s">
        <v>10</v>
      </c>
      <c r="U213" s="13" t="s">
        <v>117</v>
      </c>
      <c r="V213" s="13">
        <v>832</v>
      </c>
      <c r="W213" s="22" t="e">
        <f>V213/M213</f>
        <v>#DIV/0!</v>
      </c>
      <c r="X213" s="13">
        <v>13765</v>
      </c>
      <c r="Y213" s="13">
        <v>256</v>
      </c>
      <c r="Z213" s="13">
        <v>42</v>
      </c>
      <c r="AA213" s="13">
        <v>855</v>
      </c>
      <c r="AB213" s="13">
        <v>35</v>
      </c>
      <c r="AC213" s="31">
        <f>X213+Y213+Z213+AA213</f>
        <v>14918</v>
      </c>
      <c r="AD213" s="30" t="e">
        <f>AC213/M213</f>
        <v>#DIV/0!</v>
      </c>
      <c r="AE213" s="30">
        <f>AC213/V213</f>
        <v>17.93028846153846</v>
      </c>
      <c r="AF213" s="13">
        <v>1604</v>
      </c>
      <c r="AG213" s="13">
        <v>45</v>
      </c>
      <c r="AH213" s="13">
        <v>0</v>
      </c>
      <c r="AI213" s="13">
        <v>73</v>
      </c>
      <c r="AJ213" s="13">
        <f>AF213+AG213+AH213+AI213</f>
        <v>1722</v>
      </c>
      <c r="AK213" s="33" t="e">
        <f>AJ213*100/M213</f>
        <v>#DIV/0!</v>
      </c>
      <c r="AL213" s="33">
        <f>AC213/AJ213</f>
        <v>8.6631823461091759</v>
      </c>
      <c r="AM213" s="33">
        <f>AL213/2</f>
        <v>4.331591173054588</v>
      </c>
      <c r="AN213" s="13">
        <v>0</v>
      </c>
      <c r="AO213" s="13">
        <v>0</v>
      </c>
      <c r="AP213" s="13">
        <v>1618</v>
      </c>
      <c r="AQ213" s="33" t="e">
        <f>AP213*100/M213</f>
        <v>#DIV/0!</v>
      </c>
      <c r="AR213" s="13">
        <v>0</v>
      </c>
      <c r="AS213" s="33" t="e">
        <f>AR213*100/M213</f>
        <v>#DIV/0!</v>
      </c>
      <c r="AT213" s="13">
        <v>29333</v>
      </c>
      <c r="AU213" s="13">
        <v>31075</v>
      </c>
      <c r="AV213" s="33" t="e">
        <f>AU213/M213</f>
        <v>#DIV/0!</v>
      </c>
      <c r="AW213" s="33">
        <f>AU213/AC213</f>
        <v>2.0830540286901731</v>
      </c>
      <c r="AX213" s="13">
        <v>0</v>
      </c>
      <c r="AY213" s="13">
        <v>0</v>
      </c>
      <c r="AZ213" s="13">
        <v>0</v>
      </c>
      <c r="BA213" s="13">
        <f>AX213+AY213+AZ213</f>
        <v>0</v>
      </c>
      <c r="BB213" s="13">
        <v>0</v>
      </c>
      <c r="BC213" s="13">
        <v>0</v>
      </c>
      <c r="BD213" s="33" t="e">
        <f>BC213/M213</f>
        <v>#DIV/0!</v>
      </c>
      <c r="BE213" s="13">
        <v>0</v>
      </c>
      <c r="BF213" s="33" t="e">
        <f>BE213*2000/M213</f>
        <v>#DIV/0!</v>
      </c>
      <c r="BG213" s="13">
        <v>0</v>
      </c>
      <c r="BH213" s="13" t="s">
        <v>10</v>
      </c>
      <c r="BI213" s="13" t="s">
        <v>11</v>
      </c>
      <c r="BJ213" s="13" t="s">
        <v>10</v>
      </c>
      <c r="BK213" s="13" t="s">
        <v>11</v>
      </c>
      <c r="BL213" s="13" t="s">
        <v>10</v>
      </c>
      <c r="BM213" s="13" t="s">
        <v>11</v>
      </c>
      <c r="BN213" s="14" t="s">
        <v>10</v>
      </c>
    </row>
    <row r="214" spans="1:66" ht="20.100000000000001" hidden="1" customHeight="1" x14ac:dyDescent="0.25">
      <c r="A214" s="17" t="s">
        <v>793</v>
      </c>
      <c r="B214" s="13" t="s">
        <v>701</v>
      </c>
      <c r="C214" s="13" t="s">
        <v>702</v>
      </c>
      <c r="D214" s="13">
        <v>44800</v>
      </c>
      <c r="E214" s="13" t="s">
        <v>250</v>
      </c>
      <c r="F214" s="13">
        <v>44162</v>
      </c>
      <c r="G214" s="13">
        <v>244400404</v>
      </c>
      <c r="H214" s="13" t="s">
        <v>19</v>
      </c>
      <c r="I214" s="13">
        <v>211</v>
      </c>
      <c r="J214" s="13">
        <v>1</v>
      </c>
      <c r="K214" s="13">
        <v>0</v>
      </c>
      <c r="L214" s="13" t="s">
        <v>703</v>
      </c>
      <c r="M214" s="16">
        <v>0</v>
      </c>
      <c r="N214" s="13" t="s">
        <v>10</v>
      </c>
      <c r="O214" s="13" t="s">
        <v>10</v>
      </c>
      <c r="P214" s="13" t="s">
        <v>33</v>
      </c>
      <c r="Q214" s="13">
        <v>17</v>
      </c>
      <c r="R214" s="13">
        <v>40</v>
      </c>
      <c r="S214" s="13">
        <v>1</v>
      </c>
      <c r="T214" s="13" t="s">
        <v>10</v>
      </c>
      <c r="U214" s="13" t="s">
        <v>117</v>
      </c>
      <c r="V214" s="13">
        <v>350</v>
      </c>
      <c r="W214" s="22" t="e">
        <f>V214/M214</f>
        <v>#DIV/0!</v>
      </c>
      <c r="X214" s="13">
        <v>497</v>
      </c>
      <c r="Y214" s="13">
        <v>0</v>
      </c>
      <c r="Z214" s="13">
        <v>0</v>
      </c>
      <c r="AA214" s="13">
        <v>160</v>
      </c>
      <c r="AB214" s="13">
        <v>7</v>
      </c>
      <c r="AC214" s="31">
        <f>X214+Y214+Z214+AA214</f>
        <v>657</v>
      </c>
      <c r="AD214" s="30" t="e">
        <f>AC214/M214</f>
        <v>#DIV/0!</v>
      </c>
      <c r="AE214" s="30">
        <f>AC214/V214</f>
        <v>1.8771428571428572</v>
      </c>
      <c r="AF214" s="13">
        <v>122</v>
      </c>
      <c r="AG214" s="13">
        <v>0</v>
      </c>
      <c r="AH214" s="13">
        <v>0</v>
      </c>
      <c r="AI214" s="13">
        <v>0</v>
      </c>
      <c r="AJ214" s="13">
        <f>AF214+AG214+AH214+AI214</f>
        <v>122</v>
      </c>
      <c r="AK214" s="33" t="e">
        <f>AJ214*100/M214</f>
        <v>#DIV/0!</v>
      </c>
      <c r="AL214" s="33">
        <f>AC214/AJ214</f>
        <v>5.3852459016393439</v>
      </c>
      <c r="AM214" s="33">
        <f>AL214/2</f>
        <v>2.692622950819672</v>
      </c>
      <c r="AN214" s="13">
        <v>0</v>
      </c>
      <c r="AO214" s="13">
        <v>0</v>
      </c>
      <c r="AP214" s="13">
        <v>1008</v>
      </c>
      <c r="AQ214" s="33" t="e">
        <f>AP214*100/M214</f>
        <v>#DIV/0!</v>
      </c>
      <c r="AR214" s="13">
        <v>0</v>
      </c>
      <c r="AS214" s="33" t="e">
        <f>AR214*100/M214</f>
        <v>#DIV/0!</v>
      </c>
      <c r="AT214" s="13">
        <v>32710</v>
      </c>
      <c r="AU214" s="13">
        <v>11107</v>
      </c>
      <c r="AV214" s="33" t="e">
        <f>AU214/M214</f>
        <v>#DIV/0!</v>
      </c>
      <c r="AW214" s="33">
        <f>AU214/AC214</f>
        <v>16.905631659056315</v>
      </c>
      <c r="AX214" s="13">
        <v>0</v>
      </c>
      <c r="AY214" s="13">
        <v>0</v>
      </c>
      <c r="AZ214" s="13">
        <v>0</v>
      </c>
      <c r="BA214" s="13">
        <f>AX214+AY214+AZ214</f>
        <v>0</v>
      </c>
      <c r="BB214" s="13">
        <v>0</v>
      </c>
      <c r="BC214" s="13">
        <v>0</v>
      </c>
      <c r="BD214" s="33" t="e">
        <f>BC214/M214</f>
        <v>#DIV/0!</v>
      </c>
      <c r="BE214" s="13">
        <v>0</v>
      </c>
      <c r="BF214" s="33" t="e">
        <f>BE214*2000/M214</f>
        <v>#DIV/0!</v>
      </c>
      <c r="BG214" s="13">
        <v>0</v>
      </c>
      <c r="BH214" s="13" t="s">
        <v>11</v>
      </c>
      <c r="BI214" s="13" t="s">
        <v>11</v>
      </c>
      <c r="BJ214" s="13" t="s">
        <v>11</v>
      </c>
      <c r="BK214" s="13" t="s">
        <v>11</v>
      </c>
      <c r="BL214" s="13" t="s">
        <v>10</v>
      </c>
      <c r="BM214" s="13" t="s">
        <v>11</v>
      </c>
      <c r="BN214" s="14" t="s">
        <v>10</v>
      </c>
    </row>
    <row r="215" spans="1:66" ht="20.100000000000001" customHeight="1" x14ac:dyDescent="0.25">
      <c r="A215" s="44" t="s">
        <v>807</v>
      </c>
      <c r="B215" s="13" t="s">
        <v>720</v>
      </c>
      <c r="C215" s="13" t="s">
        <v>721</v>
      </c>
      <c r="D215" s="13">
        <v>44580</v>
      </c>
      <c r="E215" s="13" t="s">
        <v>719</v>
      </c>
      <c r="F215" s="13">
        <v>44021</v>
      </c>
      <c r="G215" s="13">
        <v>200067346</v>
      </c>
      <c r="H215" s="13" t="s">
        <v>29</v>
      </c>
      <c r="I215" s="13">
        <v>218</v>
      </c>
      <c r="J215" s="13">
        <v>1</v>
      </c>
      <c r="K215" s="13">
        <v>1</v>
      </c>
      <c r="L215" s="13" t="s">
        <v>722</v>
      </c>
      <c r="M215" s="16">
        <v>3762</v>
      </c>
      <c r="N215" s="13" t="s">
        <v>11</v>
      </c>
      <c r="O215" s="13" t="s">
        <v>11</v>
      </c>
      <c r="P215" s="13"/>
      <c r="Q215" s="13">
        <v>4</v>
      </c>
      <c r="R215" s="13">
        <v>10</v>
      </c>
      <c r="S215" s="13">
        <v>0</v>
      </c>
      <c r="T215" s="13" t="s">
        <v>11</v>
      </c>
      <c r="U215" s="13" t="s">
        <v>17</v>
      </c>
      <c r="V215" s="13">
        <v>120</v>
      </c>
      <c r="W215" s="22">
        <f>V215/M215</f>
        <v>3.1897926634768738E-2</v>
      </c>
      <c r="X215" s="13">
        <v>7611</v>
      </c>
      <c r="Y215" s="13">
        <v>0</v>
      </c>
      <c r="Z215" s="13">
        <v>0</v>
      </c>
      <c r="AA215" s="13"/>
      <c r="AB215" s="13">
        <v>0</v>
      </c>
      <c r="AC215" s="31">
        <f>X215+Y215+Z215+AA215</f>
        <v>7611</v>
      </c>
      <c r="AD215" s="30">
        <f>AC215/M215</f>
        <v>2.0231259968102075</v>
      </c>
      <c r="AE215" s="30">
        <f>AC215/V215</f>
        <v>63.424999999999997</v>
      </c>
      <c r="AF215" s="13">
        <v>185</v>
      </c>
      <c r="AG215" s="13">
        <v>0</v>
      </c>
      <c r="AH215" s="13">
        <v>0</v>
      </c>
      <c r="AI215" s="13"/>
      <c r="AJ215" s="13">
        <f>AF215+AG215+AH215+AI215</f>
        <v>185</v>
      </c>
      <c r="AK215" s="33">
        <f>AJ215*100/M215</f>
        <v>4.9175970228601811</v>
      </c>
      <c r="AL215" s="33">
        <f>AC215/AJ215</f>
        <v>41.140540540540542</v>
      </c>
      <c r="AM215" s="33">
        <f>AL215/2</f>
        <v>20.570270270270271</v>
      </c>
      <c r="AN215" s="13">
        <v>0</v>
      </c>
      <c r="AO215" s="13">
        <v>0</v>
      </c>
      <c r="AP215" s="13">
        <v>354</v>
      </c>
      <c r="AQ215" s="33">
        <f>AP215*100/M215</f>
        <v>9.4098883572567775</v>
      </c>
      <c r="AR215" s="15">
        <v>210.59330143540669</v>
      </c>
      <c r="AS215" s="33">
        <f>AR215*100/M215</f>
        <v>5.5979080658002838</v>
      </c>
      <c r="AT215" s="13">
        <v>1084</v>
      </c>
      <c r="AU215" s="13">
        <v>4927</v>
      </c>
      <c r="AV215" s="33">
        <f>AU215/M215</f>
        <v>1.3096757044125464</v>
      </c>
      <c r="AW215" s="33">
        <f>AU215/AC215</f>
        <v>0.64735251609512545</v>
      </c>
      <c r="AX215" s="13">
        <v>0</v>
      </c>
      <c r="AY215" s="13">
        <v>0</v>
      </c>
      <c r="AZ215" s="13">
        <v>0</v>
      </c>
      <c r="BA215" s="13">
        <f>AX215+AY215+AZ215</f>
        <v>0</v>
      </c>
      <c r="BB215" s="13"/>
      <c r="BC215" s="13">
        <v>2000</v>
      </c>
      <c r="BD215" s="33">
        <f>BC215/M215</f>
        <v>0.53163211057947901</v>
      </c>
      <c r="BE215" s="13"/>
      <c r="BF215" s="33">
        <f>BE215*2000/M215</f>
        <v>0</v>
      </c>
      <c r="BG215" s="13">
        <v>12</v>
      </c>
      <c r="BH215" s="13" t="s">
        <v>11</v>
      </c>
      <c r="BI215" s="13" t="s">
        <v>11</v>
      </c>
      <c r="BJ215" s="13" t="s">
        <v>11</v>
      </c>
      <c r="BK215" s="13" t="s">
        <v>11</v>
      </c>
      <c r="BL215" s="13" t="s">
        <v>11</v>
      </c>
      <c r="BM215" s="13" t="s">
        <v>11</v>
      </c>
      <c r="BN215" s="14" t="s">
        <v>11</v>
      </c>
    </row>
    <row r="216" spans="1:66" ht="20.100000000000001" hidden="1" customHeight="1" x14ac:dyDescent="0.25">
      <c r="A216" s="12" t="s">
        <v>598</v>
      </c>
      <c r="B216" s="13" t="s">
        <v>599</v>
      </c>
      <c r="C216" s="13" t="s">
        <v>600</v>
      </c>
      <c r="D216" s="13">
        <v>44230</v>
      </c>
      <c r="E216" s="13" t="s">
        <v>598</v>
      </c>
      <c r="F216" s="13">
        <v>44190</v>
      </c>
      <c r="G216" s="13">
        <v>244400404</v>
      </c>
      <c r="H216" s="13" t="s">
        <v>19</v>
      </c>
      <c r="I216" s="13">
        <v>175</v>
      </c>
      <c r="J216" s="13">
        <v>1</v>
      </c>
      <c r="K216" s="13">
        <v>0</v>
      </c>
      <c r="L216" s="13" t="s">
        <v>601</v>
      </c>
      <c r="M216" s="13">
        <v>28996</v>
      </c>
      <c r="N216" s="13" t="s">
        <v>10</v>
      </c>
      <c r="O216" s="13" t="s">
        <v>10</v>
      </c>
      <c r="P216" s="13" t="s">
        <v>33</v>
      </c>
      <c r="Q216" s="13">
        <v>25</v>
      </c>
      <c r="R216" s="13">
        <v>100</v>
      </c>
      <c r="S216" s="13">
        <v>5</v>
      </c>
      <c r="T216" s="13" t="s">
        <v>10</v>
      </c>
      <c r="U216" s="13" t="s">
        <v>171</v>
      </c>
      <c r="V216" s="13">
        <v>1540</v>
      </c>
      <c r="W216" s="22">
        <f>V216/M216</f>
        <v>5.3110773899848251E-2</v>
      </c>
      <c r="X216" s="13">
        <v>42527</v>
      </c>
      <c r="Y216" s="13">
        <v>8526</v>
      </c>
      <c r="Z216" s="13">
        <v>4592</v>
      </c>
      <c r="AA216" s="13">
        <v>453</v>
      </c>
      <c r="AB216" s="13">
        <v>89</v>
      </c>
      <c r="AC216" s="31">
        <f>X216+Y216+Z216+AA216</f>
        <v>56098</v>
      </c>
      <c r="AD216" s="30">
        <f>AC216/M216</f>
        <v>1.9346806456062906</v>
      </c>
      <c r="AE216" s="30">
        <f>AC216/V216</f>
        <v>36.427272727272729</v>
      </c>
      <c r="AF216" s="13">
        <v>2552</v>
      </c>
      <c r="AG216" s="13">
        <v>432</v>
      </c>
      <c r="AH216" s="13">
        <v>264</v>
      </c>
      <c r="AI216" s="13">
        <v>96</v>
      </c>
      <c r="AJ216" s="13">
        <f>AF216+AG216+AH216+AI216</f>
        <v>3344</v>
      </c>
      <c r="AK216" s="33">
        <f>AJ216*100/M216</f>
        <v>11.532625189681335</v>
      </c>
      <c r="AL216" s="33">
        <f>AC216/AJ216</f>
        <v>16.775717703349283</v>
      </c>
      <c r="AM216" s="33">
        <f>AL216/2</f>
        <v>8.3878588516746415</v>
      </c>
      <c r="AN216" s="13">
        <v>0</v>
      </c>
      <c r="AO216" s="13">
        <v>0</v>
      </c>
      <c r="AP216" s="13">
        <v>5751</v>
      </c>
      <c r="AQ216" s="33">
        <f>AP216*100/M216</f>
        <v>19.83377017519658</v>
      </c>
      <c r="AR216" s="13">
        <v>4909</v>
      </c>
      <c r="AS216" s="33">
        <f>AR216*100/M216</f>
        <v>16.929921368464615</v>
      </c>
      <c r="AT216" s="13"/>
      <c r="AU216" s="13">
        <v>245207</v>
      </c>
      <c r="AV216" s="33">
        <f>AU216/M216</f>
        <v>8.4565802179610987</v>
      </c>
      <c r="AW216" s="33">
        <f>AU216/AC216</f>
        <v>4.3710470961531609</v>
      </c>
      <c r="AX216" s="13">
        <v>0</v>
      </c>
      <c r="AY216" s="13">
        <v>0</v>
      </c>
      <c r="AZ216" s="13">
        <v>0</v>
      </c>
      <c r="BA216" s="13">
        <f>AX216+AY216+AZ216</f>
        <v>0</v>
      </c>
      <c r="BB216" s="13">
        <v>22000</v>
      </c>
      <c r="BC216" s="13">
        <v>104349</v>
      </c>
      <c r="BD216" s="33">
        <f>BC216/M216</f>
        <v>3.5987377569319907</v>
      </c>
      <c r="BE216" s="13">
        <v>14</v>
      </c>
      <c r="BF216" s="33">
        <f>BE216*2000/M216</f>
        <v>0.9656504345426955</v>
      </c>
      <c r="BG216" s="13"/>
      <c r="BH216" s="13" t="s">
        <v>10</v>
      </c>
      <c r="BI216" s="13" t="s">
        <v>10</v>
      </c>
      <c r="BJ216" s="13" t="s">
        <v>10</v>
      </c>
      <c r="BK216" s="13" t="s">
        <v>11</v>
      </c>
      <c r="BL216" s="13" t="s">
        <v>11</v>
      </c>
      <c r="BM216" s="13" t="s">
        <v>10</v>
      </c>
      <c r="BN216" s="14" t="s">
        <v>10</v>
      </c>
    </row>
    <row r="217" spans="1:66" ht="20.100000000000001" customHeight="1" x14ac:dyDescent="0.25">
      <c r="A217" s="44" t="s">
        <v>808</v>
      </c>
      <c r="B217" s="13" t="s">
        <v>723</v>
      </c>
      <c r="C217" s="13" t="s">
        <v>724</v>
      </c>
      <c r="D217" s="13">
        <v>44580</v>
      </c>
      <c r="E217" s="13" t="s">
        <v>719</v>
      </c>
      <c r="F217" s="13">
        <v>44021</v>
      </c>
      <c r="G217" s="13">
        <v>200067346</v>
      </c>
      <c r="H217" s="13" t="s">
        <v>29</v>
      </c>
      <c r="I217" s="13">
        <v>219</v>
      </c>
      <c r="J217" s="13">
        <v>1</v>
      </c>
      <c r="K217" s="13">
        <v>1</v>
      </c>
      <c r="L217" s="13" t="s">
        <v>722</v>
      </c>
      <c r="M217" s="16">
        <v>1327</v>
      </c>
      <c r="N217" s="13" t="s">
        <v>11</v>
      </c>
      <c r="O217" s="13" t="s">
        <v>11</v>
      </c>
      <c r="P217" s="13"/>
      <c r="Q217" s="13">
        <v>4</v>
      </c>
      <c r="R217" s="13">
        <v>5</v>
      </c>
      <c r="S217" s="13">
        <v>0</v>
      </c>
      <c r="T217" s="13" t="s">
        <v>11</v>
      </c>
      <c r="U217" s="13" t="s">
        <v>17</v>
      </c>
      <c r="V217" s="13">
        <v>70</v>
      </c>
      <c r="W217" s="22">
        <f>V217/M217</f>
        <v>5.275056518462698E-2</v>
      </c>
      <c r="X217" s="13">
        <v>5664</v>
      </c>
      <c r="Y217" s="13">
        <v>0</v>
      </c>
      <c r="Z217" s="13">
        <v>0</v>
      </c>
      <c r="AA217" s="13"/>
      <c r="AB217" s="13">
        <v>0</v>
      </c>
      <c r="AC217" s="31">
        <f>X217+Y217+Z217+AA217</f>
        <v>5664</v>
      </c>
      <c r="AD217" s="30">
        <f>AC217/M217</f>
        <v>4.26827430293896</v>
      </c>
      <c r="AE217" s="30">
        <f>AC217/V217</f>
        <v>80.914285714285711</v>
      </c>
      <c r="AF217" s="13">
        <v>294</v>
      </c>
      <c r="AG217" s="13">
        <v>0</v>
      </c>
      <c r="AH217" s="13">
        <v>0</v>
      </c>
      <c r="AI217" s="13"/>
      <c r="AJ217" s="13">
        <f>AF217+AG217+AH217+AI217</f>
        <v>294</v>
      </c>
      <c r="AK217" s="33">
        <f>AJ217*100/M217</f>
        <v>22.15523737754333</v>
      </c>
      <c r="AL217" s="33">
        <f>AC217/AJ217</f>
        <v>19.26530612244898</v>
      </c>
      <c r="AM217" s="33">
        <f>AL217/2</f>
        <v>9.6326530612244898</v>
      </c>
      <c r="AN217" s="13">
        <v>0</v>
      </c>
      <c r="AO217" s="13">
        <v>0</v>
      </c>
      <c r="AP217" s="13">
        <v>273</v>
      </c>
      <c r="AQ217" s="33">
        <f>AP217*100/M217</f>
        <v>20.572720422004522</v>
      </c>
      <c r="AR217" s="15">
        <v>162.40669856459331</v>
      </c>
      <c r="AS217" s="33">
        <f>AR217*100/M217</f>
        <v>12.238635912930921</v>
      </c>
      <c r="AT217" s="13">
        <v>1363</v>
      </c>
      <c r="AU217" s="13">
        <v>5291</v>
      </c>
      <c r="AV217" s="33">
        <f>AU217/M217</f>
        <v>3.9871891484551618</v>
      </c>
      <c r="AW217" s="33">
        <f>AU217/AC217</f>
        <v>0.93414548022598876</v>
      </c>
      <c r="AX217" s="13">
        <v>0</v>
      </c>
      <c r="AY217" s="13">
        <v>0</v>
      </c>
      <c r="AZ217" s="13">
        <v>0</v>
      </c>
      <c r="BA217" s="13">
        <f>AX217+AY217+AZ217</f>
        <v>0</v>
      </c>
      <c r="BB217" s="13"/>
      <c r="BC217" s="13">
        <v>2000</v>
      </c>
      <c r="BD217" s="33">
        <f>BC217/M217</f>
        <v>1.5071590052750565</v>
      </c>
      <c r="BE217" s="13"/>
      <c r="BF217" s="33">
        <f>BE217*2000/M217</f>
        <v>0</v>
      </c>
      <c r="BG217" s="13">
        <v>10</v>
      </c>
      <c r="BH217" s="13" t="s">
        <v>11</v>
      </c>
      <c r="BI217" s="13" t="s">
        <v>11</v>
      </c>
      <c r="BJ217" s="13" t="s">
        <v>11</v>
      </c>
      <c r="BK217" s="13" t="s">
        <v>11</v>
      </c>
      <c r="BL217" s="13" t="s">
        <v>11</v>
      </c>
      <c r="BM217" s="13" t="s">
        <v>11</v>
      </c>
      <c r="BN217" s="14" t="s">
        <v>11</v>
      </c>
    </row>
    <row r="218" spans="1:66" ht="20.100000000000001" customHeight="1" x14ac:dyDescent="0.25">
      <c r="A218" s="43" t="s">
        <v>528</v>
      </c>
      <c r="B218" s="13" t="s">
        <v>529</v>
      </c>
      <c r="C218" s="13" t="s">
        <v>530</v>
      </c>
      <c r="D218" s="13">
        <v>44110</v>
      </c>
      <c r="E218" s="13" t="s">
        <v>528</v>
      </c>
      <c r="F218" s="13">
        <v>44218</v>
      </c>
      <c r="G218" s="13">
        <v>200072726</v>
      </c>
      <c r="H218" s="13" t="s">
        <v>258</v>
      </c>
      <c r="I218" s="13">
        <v>153</v>
      </c>
      <c r="J218" s="13">
        <v>1</v>
      </c>
      <c r="K218" s="13">
        <v>1</v>
      </c>
      <c r="L218" s="13" t="s">
        <v>257</v>
      </c>
      <c r="M218" s="13">
        <v>702</v>
      </c>
      <c r="N218" s="13" t="s">
        <v>10</v>
      </c>
      <c r="O218" s="13" t="s">
        <v>11</v>
      </c>
      <c r="P218" s="13"/>
      <c r="Q218" s="13">
        <v>5</v>
      </c>
      <c r="R218" s="13">
        <v>15</v>
      </c>
      <c r="S218" s="13">
        <v>1</v>
      </c>
      <c r="T218" s="13" t="s">
        <v>10</v>
      </c>
      <c r="U218" s="13" t="s">
        <v>17</v>
      </c>
      <c r="V218" s="13">
        <v>89</v>
      </c>
      <c r="W218" s="22">
        <f>V218/M218</f>
        <v>0.12678062678062679</v>
      </c>
      <c r="X218" s="13">
        <v>1538</v>
      </c>
      <c r="Y218" s="13">
        <v>0</v>
      </c>
      <c r="Z218" s="13">
        <v>0</v>
      </c>
      <c r="AA218" s="13"/>
      <c r="AB218" s="13">
        <v>2</v>
      </c>
      <c r="AC218" s="31">
        <f>X218+Y218+Z218+AA218</f>
        <v>1538</v>
      </c>
      <c r="AD218" s="30">
        <f>AC218/M218</f>
        <v>2.1908831908831909</v>
      </c>
      <c r="AE218" s="30">
        <f>AC218/V218</f>
        <v>17.280898876404493</v>
      </c>
      <c r="AF218" s="13">
        <v>210</v>
      </c>
      <c r="AG218" s="13">
        <v>0</v>
      </c>
      <c r="AH218" s="13">
        <v>0</v>
      </c>
      <c r="AI218" s="13"/>
      <c r="AJ218" s="13">
        <f>AF218+AG218+AH218+AI218</f>
        <v>210</v>
      </c>
      <c r="AK218" s="33">
        <f>AJ218*100/M218</f>
        <v>29.914529914529915</v>
      </c>
      <c r="AL218" s="33">
        <f>AC218/AJ218</f>
        <v>7.3238095238095235</v>
      </c>
      <c r="AM218" s="33">
        <f>AL218/2</f>
        <v>3.6619047619047618</v>
      </c>
      <c r="AN218" s="13"/>
      <c r="AO218" s="13"/>
      <c r="AP218" s="13">
        <v>61</v>
      </c>
      <c r="AQ218" s="33">
        <f>AP218*100/M218</f>
        <v>8.6894586894586894</v>
      </c>
      <c r="AR218" s="15">
        <v>38.781456953642383</v>
      </c>
      <c r="AS218" s="33">
        <f>AR218*100/M218</f>
        <v>5.5244240674704246</v>
      </c>
      <c r="AT218" s="13">
        <v>305</v>
      </c>
      <c r="AU218" s="13">
        <v>551</v>
      </c>
      <c r="AV218" s="33">
        <f>AU218/M218</f>
        <v>0.78490028490028485</v>
      </c>
      <c r="AW218" s="33">
        <f>AU218/AC218</f>
        <v>0.35825747724317297</v>
      </c>
      <c r="AX218" s="13">
        <v>123</v>
      </c>
      <c r="AY218" s="13">
        <v>0</v>
      </c>
      <c r="AZ218" s="13">
        <v>0</v>
      </c>
      <c r="BA218" s="13">
        <f>AX218+AY218+AZ218</f>
        <v>123</v>
      </c>
      <c r="BB218" s="15">
        <v>94.300003074431999</v>
      </c>
      <c r="BC218" s="15">
        <v>2005.564024390244</v>
      </c>
      <c r="BD218" s="33">
        <f>BC218/M218</f>
        <v>2.8569288096727123</v>
      </c>
      <c r="BE218" s="16">
        <v>0.28000000000000003</v>
      </c>
      <c r="BF218" s="33">
        <f>BE218*2000/M218</f>
        <v>0.79772079772079774</v>
      </c>
      <c r="BG218" s="13">
        <v>4</v>
      </c>
      <c r="BH218" s="13" t="s">
        <v>11</v>
      </c>
      <c r="BI218" s="13" t="s">
        <v>11</v>
      </c>
      <c r="BJ218" s="13" t="s">
        <v>10</v>
      </c>
      <c r="BK218" s="13" t="s">
        <v>11</v>
      </c>
      <c r="BL218" s="13" t="s">
        <v>11</v>
      </c>
      <c r="BM218" s="13" t="s">
        <v>11</v>
      </c>
      <c r="BN218" s="14" t="s">
        <v>10</v>
      </c>
    </row>
    <row r="219" spans="1:66" ht="20.100000000000001" hidden="1" customHeight="1" x14ac:dyDescent="0.25">
      <c r="A219" s="12" t="s">
        <v>229</v>
      </c>
      <c r="B219" s="13" t="s">
        <v>230</v>
      </c>
      <c r="C219" s="13" t="s">
        <v>231</v>
      </c>
      <c r="D219" s="13">
        <v>44120</v>
      </c>
      <c r="E219" s="13" t="s">
        <v>229</v>
      </c>
      <c r="F219" s="13">
        <v>44215</v>
      </c>
      <c r="G219" s="13">
        <v>244400404</v>
      </c>
      <c r="H219" s="13" t="s">
        <v>19</v>
      </c>
      <c r="I219" s="13">
        <v>59</v>
      </c>
      <c r="J219" s="13">
        <v>1</v>
      </c>
      <c r="K219" s="13">
        <v>0</v>
      </c>
      <c r="L219" s="13" t="s">
        <v>232</v>
      </c>
      <c r="M219" s="13">
        <v>26487</v>
      </c>
      <c r="N219" s="13" t="s">
        <v>10</v>
      </c>
      <c r="O219" s="13" t="s">
        <v>10</v>
      </c>
      <c r="P219" s="13" t="s">
        <v>813</v>
      </c>
      <c r="Q219" s="13">
        <v>10</v>
      </c>
      <c r="R219" s="13">
        <v>12</v>
      </c>
      <c r="S219" s="13">
        <v>1</v>
      </c>
      <c r="T219" s="13" t="s">
        <v>10</v>
      </c>
      <c r="U219" s="13" t="s">
        <v>117</v>
      </c>
      <c r="V219" s="13">
        <v>100</v>
      </c>
      <c r="W219" s="22">
        <f>V219/M219</f>
        <v>3.7754370068335411E-3</v>
      </c>
      <c r="X219" s="13">
        <v>3959</v>
      </c>
      <c r="Y219" s="13">
        <v>33</v>
      </c>
      <c r="Z219" s="13">
        <v>157</v>
      </c>
      <c r="AA219" s="13">
        <v>0</v>
      </c>
      <c r="AB219" s="13">
        <v>7</v>
      </c>
      <c r="AC219" s="31">
        <f>X219+Y219+Z219+AA219</f>
        <v>4149</v>
      </c>
      <c r="AD219" s="30">
        <f>AC219/M219</f>
        <v>0.15664288141352362</v>
      </c>
      <c r="AE219" s="30">
        <f>AC219/V219</f>
        <v>41.49</v>
      </c>
      <c r="AF219" s="13">
        <v>432</v>
      </c>
      <c r="AG219" s="13">
        <v>1</v>
      </c>
      <c r="AH219" s="13">
        <v>32</v>
      </c>
      <c r="AI219" s="13">
        <v>0</v>
      </c>
      <c r="AJ219" s="13">
        <f>AF219+AG219+AH219+AI219</f>
        <v>465</v>
      </c>
      <c r="AK219" s="33">
        <f>AJ219*100/M219</f>
        <v>1.7555782081775966</v>
      </c>
      <c r="AL219" s="33">
        <f>AC219/AJ219</f>
        <v>8.9225806451612897</v>
      </c>
      <c r="AM219" s="33">
        <f>AL219/2</f>
        <v>4.4612903225806448</v>
      </c>
      <c r="AN219" s="13">
        <v>0</v>
      </c>
      <c r="AO219" s="13">
        <v>0</v>
      </c>
      <c r="AP219" s="13">
        <v>222</v>
      </c>
      <c r="AQ219" s="33">
        <f>AP219*100/M219</f>
        <v>0.83814701551704607</v>
      </c>
      <c r="AR219" s="13"/>
      <c r="AS219" s="33">
        <f>AR219*100/M219</f>
        <v>0</v>
      </c>
      <c r="AT219" s="13">
        <v>3309</v>
      </c>
      <c r="AU219" s="13">
        <v>13459</v>
      </c>
      <c r="AV219" s="33">
        <f>AU219/M219</f>
        <v>0.50813606674972633</v>
      </c>
      <c r="AW219" s="33">
        <f>AU219/AC219</f>
        <v>3.2439141961918536</v>
      </c>
      <c r="AX219" s="13">
        <v>0</v>
      </c>
      <c r="AY219" s="13">
        <v>0</v>
      </c>
      <c r="AZ219" s="13">
        <v>0</v>
      </c>
      <c r="BA219" s="13">
        <f>AX219+AY219+AZ219</f>
        <v>0</v>
      </c>
      <c r="BB219" s="13"/>
      <c r="BC219" s="13">
        <v>0</v>
      </c>
      <c r="BD219" s="33">
        <f>BC219/M219</f>
        <v>0</v>
      </c>
      <c r="BE219" s="13"/>
      <c r="BF219" s="33">
        <f>BE219*2000/M219</f>
        <v>0</v>
      </c>
      <c r="BG219" s="13"/>
      <c r="BH219" s="13" t="s">
        <v>11</v>
      </c>
      <c r="BI219" s="13" t="s">
        <v>11</v>
      </c>
      <c r="BJ219" s="13" t="s">
        <v>11</v>
      </c>
      <c r="BK219" s="13" t="s">
        <v>11</v>
      </c>
      <c r="BL219" s="13" t="s">
        <v>11</v>
      </c>
      <c r="BM219" s="13" t="s">
        <v>10</v>
      </c>
      <c r="BN219" s="14" t="s">
        <v>11</v>
      </c>
    </row>
    <row r="220" spans="1:66" ht="20.100000000000001" hidden="1" customHeight="1" x14ac:dyDescent="0.25">
      <c r="A220" s="12" t="s">
        <v>229</v>
      </c>
      <c r="B220" s="13" t="s">
        <v>233</v>
      </c>
      <c r="C220" s="13" t="s">
        <v>234</v>
      </c>
      <c r="D220" s="13">
        <v>44120</v>
      </c>
      <c r="E220" s="13" t="s">
        <v>229</v>
      </c>
      <c r="F220" s="13">
        <v>44215</v>
      </c>
      <c r="G220" s="13">
        <v>244400404</v>
      </c>
      <c r="H220" s="13" t="s">
        <v>19</v>
      </c>
      <c r="I220" s="13">
        <v>60</v>
      </c>
      <c r="J220" s="13">
        <v>1</v>
      </c>
      <c r="K220" s="13">
        <v>0</v>
      </c>
      <c r="L220" s="13" t="s">
        <v>232</v>
      </c>
      <c r="M220" s="13">
        <v>26487</v>
      </c>
      <c r="N220" s="13" t="s">
        <v>10</v>
      </c>
      <c r="O220" s="13" t="s">
        <v>10</v>
      </c>
      <c r="P220" s="13" t="s">
        <v>813</v>
      </c>
      <c r="Q220" s="13">
        <v>28</v>
      </c>
      <c r="R220" s="13">
        <v>147</v>
      </c>
      <c r="S220" s="13">
        <v>13</v>
      </c>
      <c r="T220" s="13" t="s">
        <v>10</v>
      </c>
      <c r="U220" s="13" t="s">
        <v>117</v>
      </c>
      <c r="V220" s="13">
        <v>1600</v>
      </c>
      <c r="W220" s="22">
        <f>V220/M220</f>
        <v>6.0406992109336657E-2</v>
      </c>
      <c r="X220" s="13">
        <v>44788</v>
      </c>
      <c r="Y220" s="13">
        <v>7092</v>
      </c>
      <c r="Z220" s="13">
        <v>3943</v>
      </c>
      <c r="AA220" s="13">
        <v>0</v>
      </c>
      <c r="AB220" s="13">
        <v>80</v>
      </c>
      <c r="AC220" s="31">
        <f>X220+Y220+Z220+AA220</f>
        <v>55823</v>
      </c>
      <c r="AD220" s="30">
        <f>AC220/M220</f>
        <v>2.1075622003246877</v>
      </c>
      <c r="AE220" s="30">
        <f>AC220/V220</f>
        <v>34.889375000000001</v>
      </c>
      <c r="AF220" s="13">
        <v>6427</v>
      </c>
      <c r="AG220" s="13">
        <v>414</v>
      </c>
      <c r="AH220" s="13">
        <v>437</v>
      </c>
      <c r="AI220" s="13">
        <v>0</v>
      </c>
      <c r="AJ220" s="13">
        <f>AF220+AG220+AH220+AI220</f>
        <v>7278</v>
      </c>
      <c r="AK220" s="33">
        <f>AJ220*100/M220</f>
        <v>27.477630535734512</v>
      </c>
      <c r="AL220" s="33">
        <f>AC220/AJ220</f>
        <v>7.6701016762846939</v>
      </c>
      <c r="AM220" s="33">
        <f>AL220/2</f>
        <v>3.8350508381423469</v>
      </c>
      <c r="AN220" s="13">
        <v>0</v>
      </c>
      <c r="AO220" s="13">
        <v>0</v>
      </c>
      <c r="AP220" s="13">
        <v>5496</v>
      </c>
      <c r="AQ220" s="33">
        <f>AP220*100/M220</f>
        <v>20.749801789557143</v>
      </c>
      <c r="AR220" s="13"/>
      <c r="AS220" s="33">
        <f>AR220*100/M220</f>
        <v>0</v>
      </c>
      <c r="AT220" s="13">
        <v>123819</v>
      </c>
      <c r="AU220" s="13">
        <v>284262</v>
      </c>
      <c r="AV220" s="33">
        <f>AU220/M220</f>
        <v>10.73213274436516</v>
      </c>
      <c r="AW220" s="33">
        <f>AU220/AC220</f>
        <v>5.0922021389033194</v>
      </c>
      <c r="AX220" s="13">
        <v>0</v>
      </c>
      <c r="AY220" s="13">
        <v>0</v>
      </c>
      <c r="AZ220" s="13">
        <v>0</v>
      </c>
      <c r="BA220" s="13">
        <f>AX220+AY220+AZ220</f>
        <v>0</v>
      </c>
      <c r="BB220" s="16">
        <v>17942</v>
      </c>
      <c r="BC220" s="13">
        <v>0</v>
      </c>
      <c r="BD220" s="33">
        <f>BC220/M220</f>
        <v>0</v>
      </c>
      <c r="BE220" s="13"/>
      <c r="BF220" s="33">
        <f>BE220*2000/M220</f>
        <v>0</v>
      </c>
      <c r="BG220" s="13"/>
      <c r="BH220" s="13" t="s">
        <v>10</v>
      </c>
      <c r="BI220" s="13" t="s">
        <v>10</v>
      </c>
      <c r="BJ220" s="13" t="s">
        <v>10</v>
      </c>
      <c r="BK220" s="13" t="s">
        <v>10</v>
      </c>
      <c r="BL220" s="13" t="s">
        <v>10</v>
      </c>
      <c r="BM220" s="13" t="s">
        <v>10</v>
      </c>
      <c r="BN220" s="14" t="s">
        <v>11</v>
      </c>
    </row>
    <row r="221" spans="1:66" ht="20.100000000000001" customHeight="1" thickBot="1" x14ac:dyDescent="0.3">
      <c r="A221" s="46" t="s">
        <v>52</v>
      </c>
      <c r="B221" s="20" t="s">
        <v>53</v>
      </c>
      <c r="C221" s="20" t="s">
        <v>32</v>
      </c>
      <c r="D221" s="20">
        <v>44640</v>
      </c>
      <c r="E221" s="20" t="s">
        <v>52</v>
      </c>
      <c r="F221" s="20">
        <v>44220</v>
      </c>
      <c r="G221" s="20">
        <v>200067346</v>
      </c>
      <c r="H221" s="20" t="s">
        <v>29</v>
      </c>
      <c r="I221" s="20">
        <v>11</v>
      </c>
      <c r="J221" s="20">
        <v>1</v>
      </c>
      <c r="K221" s="20">
        <v>1</v>
      </c>
      <c r="L221" s="20"/>
      <c r="M221" s="20">
        <v>1739</v>
      </c>
      <c r="N221" s="20" t="s">
        <v>11</v>
      </c>
      <c r="O221" s="20" t="s">
        <v>11</v>
      </c>
      <c r="P221" s="20"/>
      <c r="Q221" s="20">
        <v>5</v>
      </c>
      <c r="R221" s="20">
        <v>15</v>
      </c>
      <c r="S221" s="20">
        <v>0</v>
      </c>
      <c r="T221" s="20" t="s">
        <v>11</v>
      </c>
      <c r="U221" s="20" t="s">
        <v>54</v>
      </c>
      <c r="V221" s="20">
        <v>300</v>
      </c>
      <c r="W221" s="22">
        <f>V221/M221</f>
        <v>0.17251293847038529</v>
      </c>
      <c r="X221" s="20">
        <v>0</v>
      </c>
      <c r="Y221" s="20">
        <v>0</v>
      </c>
      <c r="Z221" s="20">
        <v>0</v>
      </c>
      <c r="AA221" s="20"/>
      <c r="AB221" s="20">
        <v>2</v>
      </c>
      <c r="AC221" s="32">
        <f>X221+Y221+Z221+AA221</f>
        <v>0</v>
      </c>
      <c r="AD221" s="30">
        <f>AC221/M221</f>
        <v>0</v>
      </c>
      <c r="AE221" s="30">
        <f>AC221/V221</f>
        <v>0</v>
      </c>
      <c r="AF221" s="20">
        <v>0</v>
      </c>
      <c r="AG221" s="20">
        <v>0</v>
      </c>
      <c r="AH221" s="20">
        <v>0</v>
      </c>
      <c r="AI221" s="20"/>
      <c r="AJ221" s="20">
        <f>AF221+AG221+AH221+AI221</f>
        <v>0</v>
      </c>
      <c r="AK221" s="33">
        <f>AJ221*100/M221</f>
        <v>0</v>
      </c>
      <c r="AL221" s="33" t="e">
        <f>AC221/AJ221</f>
        <v>#DIV/0!</v>
      </c>
      <c r="AM221" s="33" t="e">
        <f>AL221/2</f>
        <v>#DIV/0!</v>
      </c>
      <c r="AN221" s="20">
        <v>5</v>
      </c>
      <c r="AO221" s="20">
        <v>0</v>
      </c>
      <c r="AP221" s="20">
        <v>215</v>
      </c>
      <c r="AQ221" s="33">
        <f>AP221*100/M221</f>
        <v>12.363427257044279</v>
      </c>
      <c r="AR221" s="20">
        <v>215</v>
      </c>
      <c r="AS221" s="33">
        <f>AR221*100/M221</f>
        <v>12.363427257044279</v>
      </c>
      <c r="AT221" s="20">
        <v>8389</v>
      </c>
      <c r="AU221" s="20">
        <v>6591</v>
      </c>
      <c r="AV221" s="33">
        <f>AU221/M221</f>
        <v>3.7901092581943647</v>
      </c>
      <c r="AW221" s="33" t="e">
        <f>AU221/AC221</f>
        <v>#DIV/0!</v>
      </c>
      <c r="AX221" s="20">
        <v>2499</v>
      </c>
      <c r="AY221" s="20">
        <v>0</v>
      </c>
      <c r="AZ221" s="20">
        <v>0</v>
      </c>
      <c r="BA221" s="20">
        <f>AX221+AY221+AZ221</f>
        <v>2499</v>
      </c>
      <c r="BB221" s="20">
        <v>300</v>
      </c>
      <c r="BC221" s="20">
        <v>0</v>
      </c>
      <c r="BD221" s="33">
        <f>BC221/M221</f>
        <v>0</v>
      </c>
      <c r="BE221" s="20"/>
      <c r="BF221" s="33">
        <f>BE221*2000/M221</f>
        <v>0</v>
      </c>
      <c r="BG221" s="20">
        <v>13</v>
      </c>
      <c r="BH221" s="20" t="s">
        <v>11</v>
      </c>
      <c r="BI221" s="20" t="s">
        <v>11</v>
      </c>
      <c r="BJ221" s="20" t="s">
        <v>10</v>
      </c>
      <c r="BK221" s="20" t="s">
        <v>11</v>
      </c>
      <c r="BL221" s="20" t="s">
        <v>11</v>
      </c>
      <c r="BM221" s="20" t="s">
        <v>11</v>
      </c>
      <c r="BN221" s="21" t="s">
        <v>10</v>
      </c>
    </row>
  </sheetData>
  <autoFilter ref="A2:BQ221" xr:uid="{89BB14FF-43ED-4B35-A7AB-0DDEECEA6CB0}">
    <filterColumn colId="10">
      <filters>
        <filter val="1"/>
      </filters>
    </filterColumn>
  </autoFilter>
  <sortState xmlns:xlrd2="http://schemas.microsoft.com/office/spreadsheetml/2017/richdata2" ref="A3:BN221">
    <sortCondition ref="A3:A2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explications</vt:lpstr>
      <vt:lpstr>synthèse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CHEVILLON Quentin</cp:lastModifiedBy>
  <cp:lastPrinted>2026-07-06T08:26:39Z</cp:lastPrinted>
  <dcterms:created xsi:type="dcterms:W3CDTF">2026-07-06T08:08:03Z</dcterms:created>
  <dcterms:modified xsi:type="dcterms:W3CDTF">2026-07-09T13:49:26Z</dcterms:modified>
</cp:coreProperties>
</file>